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0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  <c r="C53" i="1"/>
  <c r="D271" i="1"/>
  <c r="C271" i="1"/>
  <c r="D267" i="1"/>
  <c r="C267" i="1"/>
  <c r="D259" i="1"/>
  <c r="C259" i="1"/>
  <c r="D250" i="1"/>
  <c r="C250" i="1"/>
  <c r="D240" i="1"/>
  <c r="C240" i="1"/>
  <c r="D232" i="1"/>
  <c r="C232" i="1"/>
  <c r="D228" i="1"/>
  <c r="C228" i="1"/>
  <c r="D221" i="1"/>
  <c r="C221" i="1"/>
  <c r="D213" i="1"/>
  <c r="C213" i="1"/>
  <c r="D209" i="1"/>
  <c r="C209" i="1"/>
  <c r="D203" i="1"/>
  <c r="C203" i="1"/>
  <c r="D191" i="1"/>
  <c r="C191" i="1"/>
  <c r="D188" i="1"/>
  <c r="C188" i="1"/>
  <c r="D181" i="1"/>
  <c r="C181" i="1"/>
  <c r="D173" i="1"/>
  <c r="C173" i="1"/>
  <c r="D170" i="1"/>
  <c r="C170" i="1"/>
  <c r="D163" i="1"/>
  <c r="C163" i="1"/>
  <c r="D156" i="1"/>
  <c r="C156" i="1"/>
  <c r="D152" i="1"/>
  <c r="C152" i="1"/>
  <c r="D145" i="1"/>
  <c r="C145" i="1"/>
  <c r="D134" i="1"/>
  <c r="C134" i="1"/>
  <c r="D128" i="1"/>
  <c r="C128" i="1"/>
  <c r="D137" i="1"/>
  <c r="C137" i="1"/>
  <c r="C214" i="1" l="1"/>
  <c r="C192" i="1"/>
  <c r="C272" i="1"/>
  <c r="D272" i="1"/>
  <c r="D192" i="1"/>
  <c r="D138" i="1"/>
  <c r="C157" i="1"/>
  <c r="C138" i="1"/>
  <c r="D233" i="1"/>
  <c r="D214" i="1"/>
  <c r="C174" i="1"/>
  <c r="D157" i="1"/>
  <c r="D174" i="1"/>
  <c r="C233" i="1"/>
  <c r="D121" i="1"/>
  <c r="C121" i="1"/>
  <c r="D117" i="1"/>
  <c r="C117" i="1"/>
  <c r="D109" i="1"/>
  <c r="C109" i="1"/>
  <c r="D101" i="1"/>
  <c r="C101" i="1"/>
  <c r="D97" i="1"/>
  <c r="C97" i="1"/>
  <c r="D91" i="1"/>
  <c r="C91" i="1"/>
  <c r="D84" i="1"/>
  <c r="C84" i="1"/>
  <c r="D80" i="1"/>
  <c r="C80" i="1"/>
  <c r="D72" i="1"/>
  <c r="C72" i="1"/>
  <c r="D65" i="1"/>
  <c r="C65" i="1"/>
  <c r="D45" i="1"/>
  <c r="C45" i="1"/>
  <c r="I41" i="1"/>
  <c r="H41" i="1"/>
  <c r="G41" i="1"/>
  <c r="F41" i="1"/>
  <c r="E41" i="1"/>
  <c r="D41" i="1"/>
  <c r="C41" i="1"/>
  <c r="D33" i="1"/>
  <c r="C33" i="1"/>
  <c r="D26" i="1"/>
  <c r="C26" i="1"/>
  <c r="D22" i="1"/>
  <c r="C22" i="1"/>
  <c r="I13" i="1"/>
  <c r="I14" i="1" s="1"/>
  <c r="D14" i="1"/>
  <c r="C14" i="1"/>
  <c r="H271" i="1"/>
  <c r="G271" i="1"/>
  <c r="F271" i="1"/>
  <c r="E271" i="1"/>
  <c r="I267" i="1"/>
  <c r="H267" i="1"/>
  <c r="G267" i="1"/>
  <c r="F267" i="1"/>
  <c r="E267" i="1"/>
  <c r="I259" i="1"/>
  <c r="H259" i="1"/>
  <c r="G259" i="1"/>
  <c r="F259" i="1"/>
  <c r="E259" i="1"/>
  <c r="I250" i="1"/>
  <c r="H250" i="1"/>
  <c r="G250" i="1"/>
  <c r="F250" i="1"/>
  <c r="E250" i="1"/>
  <c r="I247" i="1"/>
  <c r="H247" i="1"/>
  <c r="G247" i="1"/>
  <c r="F247" i="1"/>
  <c r="E247" i="1"/>
  <c r="D247" i="1"/>
  <c r="D251" i="1" s="1"/>
  <c r="C247" i="1"/>
  <c r="C251" i="1" s="1"/>
  <c r="I240" i="1"/>
  <c r="H240" i="1"/>
  <c r="G240" i="1"/>
  <c r="F240" i="1"/>
  <c r="E240" i="1"/>
  <c r="I232" i="1"/>
  <c r="H232" i="1"/>
  <c r="G232" i="1"/>
  <c r="F232" i="1"/>
  <c r="E232" i="1"/>
  <c r="I228" i="1"/>
  <c r="H228" i="1"/>
  <c r="G228" i="1"/>
  <c r="F228" i="1"/>
  <c r="E228" i="1"/>
  <c r="I221" i="1"/>
  <c r="H221" i="1"/>
  <c r="G221" i="1"/>
  <c r="F221" i="1"/>
  <c r="E221" i="1"/>
  <c r="I213" i="1"/>
  <c r="H213" i="1"/>
  <c r="G213" i="1"/>
  <c r="F213" i="1"/>
  <c r="E213" i="1"/>
  <c r="I209" i="1"/>
  <c r="H209" i="1"/>
  <c r="G209" i="1"/>
  <c r="F209" i="1"/>
  <c r="E209" i="1"/>
  <c r="I203" i="1"/>
  <c r="H203" i="1"/>
  <c r="G203" i="1"/>
  <c r="F203" i="1"/>
  <c r="E203" i="1"/>
  <c r="I191" i="1"/>
  <c r="H191" i="1"/>
  <c r="G191" i="1"/>
  <c r="F191" i="1"/>
  <c r="E191" i="1"/>
  <c r="I188" i="1"/>
  <c r="H188" i="1"/>
  <c r="G188" i="1"/>
  <c r="F188" i="1"/>
  <c r="E188" i="1"/>
  <c r="I181" i="1"/>
  <c r="H181" i="1"/>
  <c r="G181" i="1"/>
  <c r="F181" i="1"/>
  <c r="E181" i="1"/>
  <c r="I173" i="1"/>
  <c r="H173" i="1"/>
  <c r="G173" i="1"/>
  <c r="F173" i="1"/>
  <c r="E173" i="1"/>
  <c r="I170" i="1"/>
  <c r="H170" i="1"/>
  <c r="G170" i="1"/>
  <c r="F170" i="1"/>
  <c r="E170" i="1"/>
  <c r="I163" i="1"/>
  <c r="H163" i="1"/>
  <c r="G163" i="1"/>
  <c r="F163" i="1"/>
  <c r="E163" i="1"/>
  <c r="I156" i="1"/>
  <c r="H156" i="1"/>
  <c r="G156" i="1"/>
  <c r="F156" i="1"/>
  <c r="E156" i="1"/>
  <c r="I152" i="1"/>
  <c r="H152" i="1"/>
  <c r="G152" i="1"/>
  <c r="F152" i="1"/>
  <c r="E152" i="1"/>
  <c r="I145" i="1"/>
  <c r="H145" i="1"/>
  <c r="G145" i="1"/>
  <c r="F145" i="1"/>
  <c r="E145" i="1"/>
  <c r="I137" i="1"/>
  <c r="H137" i="1"/>
  <c r="G137" i="1"/>
  <c r="F137" i="1"/>
  <c r="E137" i="1"/>
  <c r="I134" i="1"/>
  <c r="H134" i="1"/>
  <c r="G134" i="1"/>
  <c r="F134" i="1"/>
  <c r="E134" i="1"/>
  <c r="I128" i="1"/>
  <c r="H128" i="1"/>
  <c r="G128" i="1"/>
  <c r="F128" i="1"/>
  <c r="E128" i="1"/>
  <c r="I121" i="1"/>
  <c r="H121" i="1"/>
  <c r="G121" i="1"/>
  <c r="F121" i="1"/>
  <c r="E121" i="1"/>
  <c r="I117" i="1"/>
  <c r="H117" i="1"/>
  <c r="G117" i="1"/>
  <c r="F117" i="1"/>
  <c r="E117" i="1"/>
  <c r="I109" i="1"/>
  <c r="H109" i="1"/>
  <c r="G109" i="1"/>
  <c r="F109" i="1"/>
  <c r="E109" i="1"/>
  <c r="I101" i="1"/>
  <c r="I102" i="1" s="1"/>
  <c r="H101" i="1"/>
  <c r="G101" i="1"/>
  <c r="F101" i="1"/>
  <c r="E101" i="1"/>
  <c r="H97" i="1"/>
  <c r="G97" i="1"/>
  <c r="F97" i="1"/>
  <c r="E97" i="1"/>
  <c r="H91" i="1"/>
  <c r="G91" i="1"/>
  <c r="F91" i="1"/>
  <c r="E91" i="1"/>
  <c r="H84" i="1"/>
  <c r="G84" i="1"/>
  <c r="F84" i="1"/>
  <c r="E84" i="1"/>
  <c r="I80" i="1"/>
  <c r="H80" i="1"/>
  <c r="G80" i="1"/>
  <c r="F80" i="1"/>
  <c r="E80" i="1"/>
  <c r="I72" i="1"/>
  <c r="H72" i="1"/>
  <c r="G72" i="1"/>
  <c r="F72" i="1"/>
  <c r="E72" i="1"/>
  <c r="I65" i="1"/>
  <c r="H65" i="1"/>
  <c r="G65" i="1"/>
  <c r="F65" i="1"/>
  <c r="E65" i="1"/>
  <c r="I61" i="1"/>
  <c r="H61" i="1"/>
  <c r="G61" i="1"/>
  <c r="F61" i="1"/>
  <c r="E61" i="1"/>
  <c r="D61" i="1"/>
  <c r="C61" i="1"/>
  <c r="I45" i="1"/>
  <c r="H45" i="1"/>
  <c r="G45" i="1"/>
  <c r="F45" i="1"/>
  <c r="E45" i="1"/>
  <c r="I33" i="1"/>
  <c r="H33" i="1"/>
  <c r="G33" i="1"/>
  <c r="F33" i="1"/>
  <c r="E33" i="1"/>
  <c r="I26" i="1"/>
  <c r="H26" i="1"/>
  <c r="G26" i="1"/>
  <c r="F26" i="1"/>
  <c r="E26" i="1"/>
  <c r="I22" i="1"/>
  <c r="H22" i="1"/>
  <c r="G22" i="1"/>
  <c r="F22" i="1"/>
  <c r="E22" i="1"/>
  <c r="H14" i="1"/>
  <c r="G14" i="1"/>
  <c r="F14" i="1"/>
  <c r="E14" i="1"/>
  <c r="D122" i="1" l="1"/>
  <c r="C122" i="1"/>
  <c r="D85" i="1"/>
  <c r="C85" i="1"/>
  <c r="D46" i="1"/>
  <c r="D102" i="1"/>
  <c r="C46" i="1"/>
  <c r="D27" i="1"/>
  <c r="C102" i="1"/>
  <c r="C27" i="1"/>
  <c r="I27" i="1"/>
  <c r="I251" i="1"/>
  <c r="F192" i="1"/>
  <c r="G214" i="1"/>
  <c r="E233" i="1"/>
  <c r="E272" i="1"/>
  <c r="H214" i="1"/>
  <c r="K213" i="1" s="1"/>
  <c r="G46" i="1"/>
  <c r="E138" i="1"/>
  <c r="F27" i="1"/>
  <c r="G251" i="1"/>
  <c r="H102" i="1"/>
  <c r="K101" i="1" s="1"/>
  <c r="I122" i="1"/>
  <c r="H174" i="1"/>
  <c r="K163" i="1" s="1"/>
  <c r="H233" i="1"/>
  <c r="K228" i="1" s="1"/>
  <c r="E192" i="1"/>
  <c r="G85" i="1"/>
  <c r="E157" i="1"/>
  <c r="F157" i="1"/>
  <c r="H192" i="1"/>
  <c r="K191" i="1" s="1"/>
  <c r="H85" i="1"/>
  <c r="K72" i="1" s="1"/>
  <c r="E122" i="1"/>
  <c r="I214" i="1"/>
  <c r="I272" i="1"/>
  <c r="G174" i="1"/>
  <c r="I46" i="1"/>
  <c r="I85" i="1"/>
  <c r="E214" i="1"/>
  <c r="F138" i="1"/>
  <c r="F174" i="1"/>
  <c r="F233" i="1"/>
  <c r="G272" i="1"/>
  <c r="H272" i="1"/>
  <c r="K271" i="1" s="1"/>
  <c r="H251" i="1"/>
  <c r="K250" i="1" s="1"/>
  <c r="G122" i="1"/>
  <c r="G138" i="1"/>
  <c r="F46" i="1"/>
  <c r="E102" i="1"/>
  <c r="H122" i="1"/>
  <c r="K117" i="1" s="1"/>
  <c r="H138" i="1"/>
  <c r="K134" i="1" s="1"/>
  <c r="H157" i="1"/>
  <c r="K152" i="1" s="1"/>
  <c r="F214" i="1"/>
  <c r="F122" i="1"/>
  <c r="E46" i="1"/>
  <c r="G192" i="1"/>
  <c r="G27" i="1"/>
  <c r="E85" i="1"/>
  <c r="F102" i="1"/>
  <c r="I138" i="1"/>
  <c r="I157" i="1"/>
  <c r="I174" i="1"/>
  <c r="G233" i="1"/>
  <c r="I233" i="1"/>
  <c r="E251" i="1"/>
  <c r="E27" i="1"/>
  <c r="E66" i="1" s="1"/>
  <c r="G157" i="1"/>
  <c r="I192" i="1"/>
  <c r="H27" i="1"/>
  <c r="H46" i="1"/>
  <c r="F85" i="1"/>
  <c r="G102" i="1"/>
  <c r="E174" i="1"/>
  <c r="F251" i="1"/>
  <c r="F272" i="1"/>
  <c r="H66" i="1" l="1"/>
  <c r="K65" i="1" s="1"/>
  <c r="F66" i="1"/>
  <c r="F274" i="1" s="1"/>
  <c r="F275" i="1" s="1"/>
  <c r="C66" i="1"/>
  <c r="C274" i="1" s="1"/>
  <c r="G66" i="1"/>
  <c r="G274" i="1" s="1"/>
  <c r="G275" i="1" s="1"/>
  <c r="I66" i="1"/>
  <c r="I274" i="1" s="1"/>
  <c r="I275" i="1" s="1"/>
  <c r="D66" i="1"/>
  <c r="D274" i="1" s="1"/>
  <c r="E274" i="1"/>
  <c r="E275" i="1" s="1"/>
  <c r="K33" i="1"/>
  <c r="K221" i="1"/>
  <c r="K41" i="1"/>
  <c r="K181" i="1"/>
  <c r="K188" i="1"/>
  <c r="K203" i="1"/>
  <c r="K209" i="1"/>
  <c r="K156" i="1"/>
  <c r="K145" i="1"/>
  <c r="K170" i="1"/>
  <c r="K173" i="1"/>
  <c r="K267" i="1"/>
  <c r="K109" i="1"/>
  <c r="K45" i="1"/>
  <c r="K232" i="1"/>
  <c r="K91" i="1"/>
  <c r="K97" i="1"/>
  <c r="K259" i="1"/>
  <c r="K240" i="1"/>
  <c r="K22" i="1"/>
  <c r="K247" i="1"/>
  <c r="K84" i="1"/>
  <c r="K14" i="1"/>
  <c r="K80" i="1"/>
  <c r="K121" i="1"/>
  <c r="K137" i="1"/>
  <c r="K128" i="1"/>
  <c r="K26" i="1"/>
  <c r="H274" i="1" l="1"/>
  <c r="H275" i="1" s="1"/>
  <c r="K53" i="1"/>
  <c r="K61" i="1"/>
</calcChain>
</file>

<file path=xl/sharedStrings.xml><?xml version="1.0" encoding="utf-8"?>
<sst xmlns="http://schemas.openxmlformats.org/spreadsheetml/2006/main" count="461" uniqueCount="222">
  <si>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</si>
  <si>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</si>
  <si>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</si>
  <si>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</si>
  <si>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</si>
  <si>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</si>
  <si>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</si>
  <si>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</si>
  <si>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%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</si>
  <si>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</si>
  <si>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</si>
  <si>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</si>
  <si>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</si>
  <si>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</si>
  <si>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</si>
  <si>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Сыр порциями</t>
  </si>
  <si>
    <t>Каша ячневая  с маслом сливочным</t>
  </si>
  <si>
    <t>Какао с молоком</t>
  </si>
  <si>
    <t>Хлеб пшеничный</t>
  </si>
  <si>
    <t>к/к</t>
  </si>
  <si>
    <t>Итого завтрак</t>
  </si>
  <si>
    <t>Обед:</t>
  </si>
  <si>
    <t>Винегрет</t>
  </si>
  <si>
    <t>Суп  с гороховый с  мясом и картофелем</t>
  </si>
  <si>
    <t xml:space="preserve">Котлеты из говядины  </t>
  </si>
  <si>
    <t>Итого обед</t>
  </si>
  <si>
    <t>Полдник:</t>
  </si>
  <si>
    <t>Итого полдник</t>
  </si>
  <si>
    <t>Всего за первый день</t>
  </si>
  <si>
    <t>соотношение</t>
  </si>
  <si>
    <t xml:space="preserve">2 День </t>
  </si>
  <si>
    <t>Каша овсяная "Геркулес" вязкая с маслом сливочным</t>
  </si>
  <si>
    <t xml:space="preserve">Кисель </t>
  </si>
  <si>
    <t>Салат из отварной свеклы с изюмом</t>
  </si>
  <si>
    <t>Рассольник со сметаной</t>
  </si>
  <si>
    <t>Рис рассыпчатый</t>
  </si>
  <si>
    <t>0.46</t>
  </si>
  <si>
    <t>Булочка с повидлом обсыпная</t>
  </si>
  <si>
    <t>Итого за 2-ой день</t>
  </si>
  <si>
    <t xml:space="preserve">3 День </t>
  </si>
  <si>
    <t>Яйцо вареное</t>
  </si>
  <si>
    <t>Каша пшённая</t>
  </si>
  <si>
    <t>Чай с молоком</t>
  </si>
  <si>
    <t>Щи из свежей капусты с картофелем с мясом (говядиной), сметаной</t>
  </si>
  <si>
    <t>Гуляш</t>
  </si>
  <si>
    <t>Макаронные изделия отварные с маслом</t>
  </si>
  <si>
    <t>Манник</t>
  </si>
  <si>
    <t>Итого за 3-ий день</t>
  </si>
  <si>
    <t xml:space="preserve">4 День </t>
  </si>
  <si>
    <t>Масло (порциями)</t>
  </si>
  <si>
    <t>Каша рисовая  с маслом сливочным</t>
  </si>
  <si>
    <t>Обед</t>
  </si>
  <si>
    <t>Картофельное пюре</t>
  </si>
  <si>
    <t>Соус сметанный</t>
  </si>
  <si>
    <t>Полдник</t>
  </si>
  <si>
    <t xml:space="preserve">Вафли </t>
  </si>
  <si>
    <t>Итого 4-ый день</t>
  </si>
  <si>
    <t xml:space="preserve">5 День </t>
  </si>
  <si>
    <t>хлеб пшеничный</t>
  </si>
  <si>
    <t>Борщ с капустой и картофелем, мясом и сметаной</t>
  </si>
  <si>
    <t xml:space="preserve">Компот из кураги </t>
  </si>
  <si>
    <t>пирожок печеный с картофелем из дрожжевого теста</t>
  </si>
  <si>
    <t>№10.5</t>
  </si>
  <si>
    <t>Итого 5-ый день</t>
  </si>
  <si>
    <t xml:space="preserve">6 День </t>
  </si>
  <si>
    <t>Завтрак</t>
  </si>
  <si>
    <t>Итого  завтрак</t>
  </si>
  <si>
    <t xml:space="preserve">Салат свекольный отварная с курагой </t>
  </si>
  <si>
    <t>Итого  обед</t>
  </si>
  <si>
    <t>Итого 6-ой день</t>
  </si>
  <si>
    <t>7 день</t>
  </si>
  <si>
    <t>Компот из сухофруктов</t>
  </si>
  <si>
    <t>Сок Персиковый</t>
  </si>
  <si>
    <t>Итого 7-ой день</t>
  </si>
  <si>
    <t>8 день</t>
  </si>
  <si>
    <t>Чай с сахаром</t>
  </si>
  <si>
    <t>Итого 8-ой день</t>
  </si>
  <si>
    <t>9 День</t>
  </si>
  <si>
    <t>Итого 9-ый день</t>
  </si>
  <si>
    <t>10 день</t>
  </si>
  <si>
    <t>Каша рисовая молочная</t>
  </si>
  <si>
    <t>Салат свекольный отварная</t>
  </si>
  <si>
    <t xml:space="preserve">Сдоба </t>
  </si>
  <si>
    <t xml:space="preserve">Сок Яблочный </t>
  </si>
  <si>
    <t>Итого 10-ый день</t>
  </si>
  <si>
    <t>0.9</t>
  </si>
  <si>
    <t>Итого за 14 дней</t>
  </si>
  <si>
    <t>Среднедневная норма за завтрак, обед и полдник-75% от суточной нормы</t>
  </si>
  <si>
    <t>Соотношение</t>
  </si>
  <si>
    <t xml:space="preserve">11 День  </t>
  </si>
  <si>
    <t>Всего за 11 -ый день</t>
  </si>
  <si>
    <t xml:space="preserve">12 День </t>
  </si>
  <si>
    <t>Каша манная  с маслом сливочным</t>
  </si>
  <si>
    <t xml:space="preserve">Котлета </t>
  </si>
  <si>
    <t>Итого за 12-ый день</t>
  </si>
  <si>
    <t xml:space="preserve">13 День </t>
  </si>
  <si>
    <t>Салат из отворной моркови</t>
  </si>
  <si>
    <t>Итого за 13-ый день</t>
  </si>
  <si>
    <t xml:space="preserve">14 День </t>
  </si>
  <si>
    <t>Каша "Дружба"  с маслом сливочным</t>
  </si>
  <si>
    <t>Итого 14-ый день</t>
  </si>
  <si>
    <t xml:space="preserve">Сдоба обыкновенная </t>
  </si>
  <si>
    <t>тефтели из говядины</t>
  </si>
  <si>
    <t>Плов из отварной говядины</t>
  </si>
  <si>
    <t>чай с сахаром</t>
  </si>
  <si>
    <t>54-21к</t>
  </si>
  <si>
    <t>53-19з</t>
  </si>
  <si>
    <t>54-21гн</t>
  </si>
  <si>
    <t>54-16з</t>
  </si>
  <si>
    <t>54-8с</t>
  </si>
  <si>
    <t>54-4м</t>
  </si>
  <si>
    <t>Соус красный основной</t>
  </si>
  <si>
    <t>54-3с</t>
  </si>
  <si>
    <t>54-11г</t>
  </si>
  <si>
    <t>54-29к</t>
  </si>
  <si>
    <t>54-14з</t>
  </si>
  <si>
    <t>54-4с</t>
  </si>
  <si>
    <t>Куры тушёная с морковью</t>
  </si>
  <si>
    <t>54-25м</t>
  </si>
  <si>
    <t>соус красный основной</t>
  </si>
  <si>
    <t>Рис отварной</t>
  </si>
  <si>
    <t>54-6г</t>
  </si>
  <si>
    <t>54-1хн</t>
  </si>
  <si>
    <t>54-6о</t>
  </si>
  <si>
    <t>54-13в</t>
  </si>
  <si>
    <t>54-25к</t>
  </si>
  <si>
    <t xml:space="preserve">Макароны отварные </t>
  </si>
  <si>
    <t>Макаронные изделия отварные</t>
  </si>
  <si>
    <t>54-11хн</t>
  </si>
  <si>
    <t>54-6к</t>
  </si>
  <si>
    <t>Каша пшённая молочная вязкая</t>
  </si>
  <si>
    <t>54-4гн</t>
  </si>
  <si>
    <t>54-1с</t>
  </si>
  <si>
    <t>54-2м</t>
  </si>
  <si>
    <t>гуляш из говядины</t>
  </si>
  <si>
    <t>Салат из моркови и яблок</t>
  </si>
  <si>
    <t>54-11з</t>
  </si>
  <si>
    <t>Суп с рыбными консервами (Сайра)</t>
  </si>
  <si>
    <t>54-27с</t>
  </si>
  <si>
    <t>Рыба, припущенная в молоке (минтай)</t>
  </si>
  <si>
    <t>54-7р</t>
  </si>
  <si>
    <t>компот из вишни</t>
  </si>
  <si>
    <t>54-6хн</t>
  </si>
  <si>
    <t>Компот из брусники</t>
  </si>
  <si>
    <t>54-2гн</t>
  </si>
  <si>
    <t>компот из чернослива</t>
  </si>
  <si>
    <t>54-3хн</t>
  </si>
  <si>
    <t>Компот из облепихи</t>
  </si>
  <si>
    <t>54-9хн</t>
  </si>
  <si>
    <t>54-2хн</t>
  </si>
  <si>
    <t>Чай с лимоном и сахаром</t>
  </si>
  <si>
    <t>54-3гн</t>
  </si>
  <si>
    <t>Запеканка из творога</t>
  </si>
  <si>
    <t>54-1т</t>
  </si>
  <si>
    <t>Суп молочный с макаронными изделиями</t>
  </si>
  <si>
    <t>54-19к</t>
  </si>
  <si>
    <t>Салат картофельный с морковью и зеленым горошком</t>
  </si>
  <si>
    <t>54-34з</t>
  </si>
  <si>
    <t>Салат из моркови и чернослива</t>
  </si>
  <si>
    <t>54-17з</t>
  </si>
  <si>
    <t xml:space="preserve">Каша гречневая рассыпчатая </t>
  </si>
  <si>
    <t>54-4г</t>
  </si>
  <si>
    <t>Плов с курицей</t>
  </si>
  <si>
    <t>54-12м</t>
  </si>
  <si>
    <t>Сырники</t>
  </si>
  <si>
    <t>54-6т</t>
  </si>
  <si>
    <t>Джем</t>
  </si>
  <si>
    <t>пром</t>
  </si>
  <si>
    <t>Компот с изюмом</t>
  </si>
  <si>
    <t>54-4хн</t>
  </si>
  <si>
    <t>Каша молочная манная</t>
  </si>
  <si>
    <t>54-27к</t>
  </si>
  <si>
    <t>Суп - лапша домашняя с курицей</t>
  </si>
  <si>
    <t xml:space="preserve">Биточки из говядины  </t>
  </si>
  <si>
    <t>54-6м</t>
  </si>
  <si>
    <t>Каша пшенная рассыпчатая</t>
  </si>
  <si>
    <t>54-12г</t>
  </si>
  <si>
    <t>Суп молочный с рисом</t>
  </si>
  <si>
    <t>54-18к</t>
  </si>
  <si>
    <t>Суп крестьянский с крупой</t>
  </si>
  <si>
    <t>54-11с</t>
  </si>
  <si>
    <t>54-10м</t>
  </si>
  <si>
    <t>Снежок</t>
  </si>
  <si>
    <t>54-1в</t>
  </si>
  <si>
    <t>Ватрушка творожная</t>
  </si>
  <si>
    <t>54-11м</t>
  </si>
  <si>
    <t xml:space="preserve">№ рецептуры* – номера рецептур из перечня блюд; </t>
  </si>
  <si>
    <t>Согласовано</t>
  </si>
  <si>
    <t>Мед.работник ________________/Монгуш А.А./</t>
  </si>
  <si>
    <t>Каша молочная пшенная</t>
  </si>
  <si>
    <t>54-28к</t>
  </si>
  <si>
    <t>Салат из свеклы с черносливом</t>
  </si>
  <si>
    <t>54-18з</t>
  </si>
  <si>
    <t>Суп крестьянский с крупой (перловая)</t>
  </si>
  <si>
    <t>54-10с</t>
  </si>
  <si>
    <t>Капуста тушёная с мясом</t>
  </si>
  <si>
    <t>пирожок печеный с капустой из дрожжевого теста</t>
  </si>
  <si>
    <t>Каша пшеничная</t>
  </si>
  <si>
    <t>54-13к</t>
  </si>
  <si>
    <t>Суп картофельный с макаронными изделиями</t>
  </si>
  <si>
    <t>54-7с</t>
  </si>
  <si>
    <t xml:space="preserve">Каша Гречневая рассыпчатая </t>
  </si>
  <si>
    <t>54-16м</t>
  </si>
  <si>
    <t>Тефтели из говядины с рисом</t>
  </si>
  <si>
    <t>Ватрушка с повидлом</t>
  </si>
  <si>
    <t>54-14в</t>
  </si>
  <si>
    <t xml:space="preserve">Суп молочный с гречневой крупой </t>
  </si>
  <si>
    <t>54-17к</t>
  </si>
  <si>
    <t>Свекольник</t>
  </si>
  <si>
    <t>54-23с</t>
  </si>
  <si>
    <t>Фрукты яблоки</t>
  </si>
  <si>
    <t>Фрукты бананы</t>
  </si>
  <si>
    <t>Фрукты мандарины</t>
  </si>
  <si>
    <t>Фрукты Яблоки</t>
  </si>
  <si>
    <t>Салат Мозаика</t>
  </si>
  <si>
    <t>ттк 94</t>
  </si>
  <si>
    <t>Винегрет с сельдью</t>
  </si>
  <si>
    <t>54-30з</t>
  </si>
  <si>
    <t xml:space="preserve">Салат картофельный с морковью и зеленым горошком </t>
  </si>
  <si>
    <t xml:space="preserve">              Куулар А.К</t>
  </si>
  <si>
    <t>Утверждаю директор МБОУ СОШ с. Усть-Бурен____________/Чалан-оол И.М/</t>
  </si>
  <si>
    <t xml:space="preserve">                                                        Меню на 14 дней пришкольный лагерь "Лидеры" МБОУ СОШ с. Усть-Бурен Каа-Хемского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</si>
</sst>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2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" fontId="2" fillId="5" borderId="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 vertical="top"/>
    </xf>
    <xf numFmtId="1" fontId="2" fillId="7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2" fontId="2" fillId="0" borderId="2" xfId="0" applyNumberFormat="1" applyFont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 wrapText="1"/>
    </xf>
    <xf numFmtId="164" fontId="2" fillId="7" borderId="2" xfId="0" applyNumberFormat="1" applyFont="1" applyFill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164" fontId="5" fillId="5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2" fontId="5" fillId="8" borderId="2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1" fontId="2" fillId="8" borderId="4" xfId="0" applyNumberFormat="1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left" vertical="top" wrapText="1"/>
    </xf>
    <xf numFmtId="1" fontId="5" fillId="8" borderId="2" xfId="0" applyNumberFormat="1" applyFont="1" applyFill="1" applyBorder="1" applyAlignment="1">
      <alignment horizontal="center" vertical="top"/>
    </xf>
    <xf numFmtId="0" fontId="5" fillId="8" borderId="5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164" fontId="5" fillId="8" borderId="6" xfId="0" applyNumberFormat="1" applyFont="1" applyFill="1" applyBorder="1" applyAlignment="1">
      <alignment horizontal="center" vertical="top"/>
    </xf>
    <xf numFmtId="1" fontId="2" fillId="8" borderId="7" xfId="0" applyNumberFormat="1" applyFont="1" applyFill="1" applyBorder="1" applyAlignment="1">
      <alignment horizontal="center" vertical="top"/>
    </xf>
    <xf numFmtId="2" fontId="11" fillId="0" borderId="2" xfId="0" applyNumberFormat="1" applyFont="1" applyBorder="1" applyAlignment="1">
      <alignment horizontal="right" vertical="top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7"/>
  <sheetViews>
    <sheetView tabSelected="1" view="pageBreakPreview" zoomScale="60" zoomScaleNormal="100" workbookViewId="0">
      <pane ySplit="6" topLeftCell="A202" activePane="bottomLeft" state="frozen"/>
      <selection pane="bottomLeft" activeCell="I164" sqref="I164"/>
    </sheetView>
  </sheetViews>
  <sheetFormatPr defaultColWidth="8.7109375" defaultRowHeight="12.75" x14ac:dyDescent="0.2"/>
  <cols>
    <col min="1" max="2" width="15.28515625" style="1" customWidth="1"/>
    <col min="3" max="3" width="11.140625" style="1" customWidth="1"/>
    <col min="4" max="7" width="8.7109375" style="1"/>
    <col min="8" max="8" width="11" style="1" customWidth="1"/>
    <col min="9" max="16384" width="8.7109375" style="1"/>
  </cols>
  <sheetData>
    <row r="1" spans="1:11" x14ac:dyDescent="0.2">
      <c r="A1" s="1" t="s">
        <v>187</v>
      </c>
      <c r="H1" s="89" t="s">
        <v>220</v>
      </c>
      <c r="I1" s="90"/>
      <c r="J1" s="90"/>
      <c r="K1" s="90"/>
    </row>
    <row r="2" spans="1:11" x14ac:dyDescent="0.2">
      <c r="A2" s="1" t="s">
        <v>188</v>
      </c>
      <c r="B2" s="96" t="s">
        <v>219</v>
      </c>
      <c r="C2" s="96"/>
      <c r="H2" s="90"/>
      <c r="I2" s="90"/>
      <c r="J2" s="90"/>
      <c r="K2" s="90"/>
    </row>
    <row r="3" spans="1:11" x14ac:dyDescent="0.2">
      <c r="A3" s="92" t="s">
        <v>221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2">
      <c r="A4" s="94" t="s">
        <v>0</v>
      </c>
      <c r="B4" s="94" t="s">
        <v>1</v>
      </c>
      <c r="C4" s="94" t="s">
        <v>2</v>
      </c>
      <c r="D4" s="95" t="s">
        <v>3</v>
      </c>
      <c r="E4" s="94" t="s">
        <v>4</v>
      </c>
      <c r="F4" s="94"/>
      <c r="G4" s="94"/>
      <c r="H4" s="94" t="s">
        <v>5</v>
      </c>
      <c r="I4" s="94" t="s">
        <v>6</v>
      </c>
      <c r="J4" s="94" t="s">
        <v>7</v>
      </c>
      <c r="K4" s="91" t="s">
        <v>8</v>
      </c>
    </row>
    <row r="5" spans="1:11" x14ac:dyDescent="0.2">
      <c r="A5" s="94"/>
      <c r="B5" s="94"/>
      <c r="C5" s="94"/>
      <c r="D5" s="95"/>
      <c r="E5" s="94"/>
      <c r="F5" s="94"/>
      <c r="G5" s="94"/>
      <c r="H5" s="94"/>
      <c r="I5" s="94"/>
      <c r="J5" s="94"/>
      <c r="K5" s="91"/>
    </row>
    <row r="6" spans="1:11" x14ac:dyDescent="0.2">
      <c r="A6" s="94"/>
      <c r="B6" s="94"/>
      <c r="C6" s="94"/>
      <c r="D6" s="95"/>
      <c r="E6" s="94"/>
      <c r="F6" s="94"/>
      <c r="G6" s="94"/>
      <c r="H6" s="94"/>
      <c r="I6" s="94"/>
      <c r="J6" s="94"/>
      <c r="K6" s="91"/>
    </row>
    <row r="7" spans="1:11" x14ac:dyDescent="0.2">
      <c r="A7" s="2"/>
      <c r="B7" s="3"/>
      <c r="C7" s="3"/>
      <c r="D7" s="3"/>
      <c r="E7" s="3" t="s">
        <v>9</v>
      </c>
      <c r="F7" s="3" t="s">
        <v>10</v>
      </c>
      <c r="G7" s="3" t="s">
        <v>11</v>
      </c>
      <c r="H7" s="3"/>
      <c r="I7" s="3"/>
      <c r="J7" s="3"/>
      <c r="K7" s="4"/>
    </row>
    <row r="8" spans="1:11" x14ac:dyDescent="0.2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</row>
    <row r="9" spans="1:11" x14ac:dyDescent="0.2">
      <c r="A9" s="5" t="s">
        <v>12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2">
      <c r="A10" s="2" t="s">
        <v>13</v>
      </c>
      <c r="B10" s="18" t="s">
        <v>40</v>
      </c>
      <c r="C10" s="10">
        <v>40</v>
      </c>
      <c r="D10" s="10">
        <v>40</v>
      </c>
      <c r="E10" s="10">
        <v>4.8</v>
      </c>
      <c r="F10" s="10">
        <v>4</v>
      </c>
      <c r="G10" s="10">
        <v>0.3</v>
      </c>
      <c r="H10" s="10">
        <v>56.6</v>
      </c>
      <c r="I10" s="10">
        <v>0</v>
      </c>
      <c r="J10" s="10" t="s">
        <v>123</v>
      </c>
      <c r="K10" s="4"/>
    </row>
    <row r="11" spans="1:11" ht="38.25" x14ac:dyDescent="0.2">
      <c r="A11" s="12"/>
      <c r="B11" s="8" t="s">
        <v>16</v>
      </c>
      <c r="C11" s="3">
        <v>200</v>
      </c>
      <c r="D11" s="3">
        <v>250</v>
      </c>
      <c r="E11" s="13">
        <v>7.3</v>
      </c>
      <c r="F11" s="10">
        <v>9.3000000000000007</v>
      </c>
      <c r="G11" s="10">
        <v>34</v>
      </c>
      <c r="H11" s="10">
        <v>249.1</v>
      </c>
      <c r="I11" s="10">
        <v>0.56999999999999995</v>
      </c>
      <c r="J11" s="10" t="s">
        <v>105</v>
      </c>
      <c r="K11" s="4"/>
    </row>
    <row r="12" spans="1:11" x14ac:dyDescent="0.2">
      <c r="A12" s="2"/>
      <c r="B12" s="8" t="s">
        <v>17</v>
      </c>
      <c r="C12" s="3">
        <v>200</v>
      </c>
      <c r="D12" s="3">
        <v>200</v>
      </c>
      <c r="E12" s="3">
        <v>4.5999999999999996</v>
      </c>
      <c r="F12" s="3">
        <v>3.6</v>
      </c>
      <c r="G12" s="3">
        <v>12.6</v>
      </c>
      <c r="H12" s="3">
        <v>100.4</v>
      </c>
      <c r="I12" s="3">
        <v>0.68</v>
      </c>
      <c r="J12" s="3" t="s">
        <v>107</v>
      </c>
      <c r="K12" s="4"/>
    </row>
    <row r="13" spans="1:11" x14ac:dyDescent="0.2">
      <c r="A13" s="2"/>
      <c r="B13" s="8" t="s">
        <v>18</v>
      </c>
      <c r="C13" s="3">
        <v>45</v>
      </c>
      <c r="D13" s="3">
        <v>45</v>
      </c>
      <c r="E13" s="14">
        <v>8</v>
      </c>
      <c r="F13" s="3">
        <v>0.8</v>
      </c>
      <c r="G13" s="3">
        <v>49.2</v>
      </c>
      <c r="H13" s="3">
        <v>235</v>
      </c>
      <c r="I13" s="3">
        <f>SUM(I9:I12)</f>
        <v>1.25</v>
      </c>
      <c r="J13" s="3" t="s">
        <v>19</v>
      </c>
      <c r="K13" s="4"/>
    </row>
    <row r="14" spans="1:11" x14ac:dyDescent="0.2">
      <c r="A14" s="2"/>
      <c r="B14" s="15" t="s">
        <v>20</v>
      </c>
      <c r="C14" s="16">
        <f t="shared" ref="C14:H14" si="0">SUM(C10:C13)</f>
        <v>485</v>
      </c>
      <c r="D14" s="16">
        <f t="shared" si="0"/>
        <v>535</v>
      </c>
      <c r="E14" s="16">
        <f t="shared" si="0"/>
        <v>24.7</v>
      </c>
      <c r="F14" s="16">
        <f t="shared" si="0"/>
        <v>17.700000000000003</v>
      </c>
      <c r="G14" s="16">
        <f t="shared" si="0"/>
        <v>96.1</v>
      </c>
      <c r="H14" s="16">
        <f t="shared" si="0"/>
        <v>641.1</v>
      </c>
      <c r="I14" s="16">
        <f>SUM(I10:I13)</f>
        <v>2.5</v>
      </c>
      <c r="J14" s="16"/>
      <c r="K14" s="17">
        <f>75/H27*H14</f>
        <v>25.512017827771004</v>
      </c>
    </row>
    <row r="15" spans="1:11" x14ac:dyDescent="0.2">
      <c r="A15" s="2" t="s">
        <v>21</v>
      </c>
      <c r="B15" s="8" t="s">
        <v>22</v>
      </c>
      <c r="C15" s="3">
        <v>80</v>
      </c>
      <c r="D15" s="3">
        <v>100</v>
      </c>
      <c r="E15" s="14">
        <v>0.8</v>
      </c>
      <c r="F15" s="3">
        <v>7.1</v>
      </c>
      <c r="G15" s="3">
        <v>5.5</v>
      </c>
      <c r="H15" s="3">
        <v>89.5</v>
      </c>
      <c r="I15" s="3">
        <v>3.01</v>
      </c>
      <c r="J15" s="3" t="s">
        <v>108</v>
      </c>
      <c r="K15" s="4"/>
    </row>
    <row r="16" spans="1:11" ht="38.25" x14ac:dyDescent="0.2">
      <c r="A16" s="2"/>
      <c r="B16" s="8" t="s">
        <v>23</v>
      </c>
      <c r="C16" s="3">
        <v>200</v>
      </c>
      <c r="D16" s="3">
        <v>250</v>
      </c>
      <c r="E16" s="3">
        <v>11</v>
      </c>
      <c r="F16" s="3">
        <v>5.2</v>
      </c>
      <c r="G16" s="3">
        <v>28.8</v>
      </c>
      <c r="H16" s="3">
        <v>171</v>
      </c>
      <c r="I16" s="3">
        <v>10.5</v>
      </c>
      <c r="J16" s="3" t="s">
        <v>109</v>
      </c>
      <c r="K16" s="4"/>
    </row>
    <row r="17" spans="1:11" ht="25.5" x14ac:dyDescent="0.2">
      <c r="A17" s="2"/>
      <c r="B17" s="8" t="s">
        <v>24</v>
      </c>
      <c r="C17" s="3">
        <v>75</v>
      </c>
      <c r="D17" s="3">
        <v>75</v>
      </c>
      <c r="E17" s="14">
        <v>13.7</v>
      </c>
      <c r="F17" s="3">
        <v>13.1</v>
      </c>
      <c r="G17" s="3">
        <v>12.4</v>
      </c>
      <c r="H17" s="3">
        <v>221.3</v>
      </c>
      <c r="I17" s="3">
        <v>0.09</v>
      </c>
      <c r="J17" s="3" t="s">
        <v>110</v>
      </c>
      <c r="K17" s="4"/>
    </row>
    <row r="18" spans="1:11" ht="25.5" x14ac:dyDescent="0.2">
      <c r="A18" s="2"/>
      <c r="B18" s="8" t="s">
        <v>111</v>
      </c>
      <c r="C18" s="3">
        <v>100</v>
      </c>
      <c r="D18" s="3">
        <v>100</v>
      </c>
      <c r="E18" s="3">
        <v>3.3</v>
      </c>
      <c r="F18" s="3">
        <v>2.4</v>
      </c>
      <c r="G18" s="3">
        <v>8.9</v>
      </c>
      <c r="H18" s="14">
        <v>70.8</v>
      </c>
      <c r="I18" s="3">
        <v>2.68</v>
      </c>
      <c r="J18" s="3" t="s">
        <v>112</v>
      </c>
      <c r="K18" s="4"/>
    </row>
    <row r="19" spans="1:11" ht="25.5" x14ac:dyDescent="0.2">
      <c r="A19" s="2"/>
      <c r="B19" s="8" t="s">
        <v>160</v>
      </c>
      <c r="C19" s="3">
        <v>150</v>
      </c>
      <c r="D19" s="3">
        <v>200</v>
      </c>
      <c r="E19" s="3">
        <v>8.3000000000000007</v>
      </c>
      <c r="F19" s="3">
        <v>6.6</v>
      </c>
      <c r="G19" s="3">
        <v>36</v>
      </c>
      <c r="H19" s="3">
        <v>233.7</v>
      </c>
      <c r="I19" s="3">
        <v>0</v>
      </c>
      <c r="J19" s="3" t="s">
        <v>161</v>
      </c>
      <c r="K19" s="4"/>
    </row>
    <row r="20" spans="1:11" ht="26.25" thickBot="1" x14ac:dyDescent="0.25">
      <c r="A20" s="2"/>
      <c r="B20" s="66" t="s">
        <v>143</v>
      </c>
      <c r="C20" s="67">
        <v>200</v>
      </c>
      <c r="D20" s="67">
        <v>200</v>
      </c>
      <c r="E20" s="67">
        <v>0.1</v>
      </c>
      <c r="F20" s="67">
        <v>0.1</v>
      </c>
      <c r="G20" s="67">
        <v>7.9</v>
      </c>
      <c r="H20" s="67">
        <v>32.700000000000003</v>
      </c>
      <c r="I20" s="68">
        <v>1.2</v>
      </c>
      <c r="J20" s="69" t="s">
        <v>128</v>
      </c>
      <c r="K20" s="4"/>
    </row>
    <row r="21" spans="1:11" x14ac:dyDescent="0.2">
      <c r="A21" s="2"/>
      <c r="B21" s="8" t="s">
        <v>18</v>
      </c>
      <c r="C21" s="3">
        <v>60</v>
      </c>
      <c r="D21" s="3">
        <v>60</v>
      </c>
      <c r="E21" s="14">
        <v>8</v>
      </c>
      <c r="F21" s="3">
        <v>0.8</v>
      </c>
      <c r="G21" s="3">
        <v>49.2</v>
      </c>
      <c r="H21" s="3">
        <v>235</v>
      </c>
      <c r="I21" s="3"/>
      <c r="J21" s="3" t="s">
        <v>19</v>
      </c>
      <c r="K21" s="4"/>
    </row>
    <row r="22" spans="1:11" x14ac:dyDescent="0.2">
      <c r="A22" s="2"/>
      <c r="B22" s="15" t="s">
        <v>25</v>
      </c>
      <c r="C22" s="16">
        <f t="shared" ref="C22:I22" si="1">SUM(C15:C21)</f>
        <v>865</v>
      </c>
      <c r="D22" s="16">
        <f t="shared" si="1"/>
        <v>985</v>
      </c>
      <c r="E22" s="16">
        <f t="shared" si="1"/>
        <v>45.2</v>
      </c>
      <c r="F22" s="16">
        <f t="shared" si="1"/>
        <v>35.299999999999997</v>
      </c>
      <c r="G22" s="16">
        <f t="shared" si="1"/>
        <v>148.69999999999999</v>
      </c>
      <c r="H22" s="16">
        <f t="shared" si="1"/>
        <v>1054</v>
      </c>
      <c r="I22" s="16">
        <f t="shared" si="1"/>
        <v>17.48</v>
      </c>
      <c r="J22" s="16"/>
      <c r="K22" s="17">
        <f>75/H27*H22</f>
        <v>41.943014803416993</v>
      </c>
    </row>
    <row r="23" spans="1:11" ht="43.5" customHeight="1" x14ac:dyDescent="0.2">
      <c r="A23" s="2" t="s">
        <v>26</v>
      </c>
      <c r="B23" s="8" t="s">
        <v>61</v>
      </c>
      <c r="C23" s="10">
        <v>50</v>
      </c>
      <c r="D23" s="10">
        <v>50</v>
      </c>
      <c r="E23" s="10">
        <v>3.79</v>
      </c>
      <c r="F23" s="10">
        <v>5.14</v>
      </c>
      <c r="G23" s="10">
        <v>10.54</v>
      </c>
      <c r="H23" s="10">
        <v>136.80000000000001</v>
      </c>
      <c r="I23" s="10">
        <v>13.5</v>
      </c>
      <c r="J23" s="10">
        <v>406</v>
      </c>
      <c r="K23" s="26"/>
    </row>
    <row r="24" spans="1:11" x14ac:dyDescent="0.2">
      <c r="A24" s="2"/>
      <c r="B24" s="18" t="s">
        <v>141</v>
      </c>
      <c r="C24" s="10">
        <v>200</v>
      </c>
      <c r="D24" s="10">
        <v>200</v>
      </c>
      <c r="E24" s="10">
        <v>0.3</v>
      </c>
      <c r="F24" s="10">
        <v>0.1</v>
      </c>
      <c r="G24" s="10">
        <v>10.3</v>
      </c>
      <c r="H24" s="10">
        <v>42.8</v>
      </c>
      <c r="I24" s="10">
        <v>2.5</v>
      </c>
      <c r="J24" s="10" t="s">
        <v>142</v>
      </c>
      <c r="K24" s="4"/>
    </row>
    <row r="25" spans="1:11" x14ac:dyDescent="0.2">
      <c r="A25" s="2"/>
      <c r="B25" s="18" t="s">
        <v>210</v>
      </c>
      <c r="C25" s="3">
        <v>100</v>
      </c>
      <c r="D25" s="3">
        <v>100</v>
      </c>
      <c r="E25" s="3">
        <v>0.4</v>
      </c>
      <c r="F25" s="3">
        <v>0.4</v>
      </c>
      <c r="G25" s="3">
        <v>19.600000000000001</v>
      </c>
      <c r="H25" s="3">
        <v>10</v>
      </c>
      <c r="I25" s="3"/>
      <c r="J25" s="14" t="s">
        <v>19</v>
      </c>
      <c r="K25" s="4"/>
    </row>
    <row r="26" spans="1:11" x14ac:dyDescent="0.2">
      <c r="A26" s="2"/>
      <c r="B26" s="15" t="s">
        <v>27</v>
      </c>
      <c r="C26" s="16">
        <f t="shared" ref="C26:I26" si="2">SUM(C23:C25)</f>
        <v>350</v>
      </c>
      <c r="D26" s="16">
        <f t="shared" si="2"/>
        <v>350</v>
      </c>
      <c r="E26" s="16">
        <f t="shared" si="2"/>
        <v>4.49</v>
      </c>
      <c r="F26" s="16">
        <f t="shared" si="2"/>
        <v>5.64</v>
      </c>
      <c r="G26" s="16">
        <f t="shared" si="2"/>
        <v>40.44</v>
      </c>
      <c r="H26" s="16">
        <f t="shared" si="2"/>
        <v>189.60000000000002</v>
      </c>
      <c r="I26" s="16">
        <f t="shared" si="2"/>
        <v>16</v>
      </c>
      <c r="J26" s="19"/>
      <c r="K26" s="17">
        <f>75/H27*H26</f>
        <v>7.5449673688120145</v>
      </c>
    </row>
    <row r="27" spans="1:11" ht="25.5" x14ac:dyDescent="0.2">
      <c r="A27" s="2"/>
      <c r="B27" s="20" t="s">
        <v>28</v>
      </c>
      <c r="C27" s="21">
        <f>(SUM(C14,C22,C26))</f>
        <v>1700</v>
      </c>
      <c r="D27" s="21">
        <f>(SUM(D14,D22,D26))</f>
        <v>1870</v>
      </c>
      <c r="E27" s="22">
        <f>E14+E22+E26</f>
        <v>74.39</v>
      </c>
      <c r="F27" s="22">
        <f t="shared" ref="F27:H27" si="3">F14+F22+F26</f>
        <v>58.64</v>
      </c>
      <c r="G27" s="22">
        <f t="shared" si="3"/>
        <v>285.24</v>
      </c>
      <c r="H27" s="22">
        <f t="shared" si="3"/>
        <v>1884.6999999999998</v>
      </c>
      <c r="I27" s="22">
        <f>I14+I22+I26</f>
        <v>35.980000000000004</v>
      </c>
      <c r="J27" s="23"/>
      <c r="K27" s="24"/>
    </row>
    <row r="28" spans="1:11" x14ac:dyDescent="0.2">
      <c r="A28" s="2"/>
      <c r="B28" s="20" t="s">
        <v>29</v>
      </c>
      <c r="C28" s="21"/>
      <c r="D28" s="21"/>
      <c r="E28" s="22">
        <v>1</v>
      </c>
      <c r="F28" s="22">
        <v>1</v>
      </c>
      <c r="G28" s="22">
        <v>4</v>
      </c>
      <c r="H28" s="22"/>
      <c r="I28" s="22"/>
      <c r="J28" s="23"/>
      <c r="K28" s="24"/>
    </row>
    <row r="29" spans="1:11" x14ac:dyDescent="0.2">
      <c r="A29" s="5" t="s">
        <v>30</v>
      </c>
      <c r="B29" s="25"/>
      <c r="C29" s="6"/>
      <c r="D29" s="6"/>
      <c r="E29" s="6"/>
      <c r="F29" s="6"/>
      <c r="G29" s="6"/>
      <c r="H29" s="6"/>
      <c r="I29" s="6"/>
      <c r="J29" s="6"/>
      <c r="K29" s="26"/>
    </row>
    <row r="30" spans="1:11" ht="51" x14ac:dyDescent="0.2">
      <c r="A30" s="2" t="s">
        <v>13</v>
      </c>
      <c r="B30" s="8" t="s">
        <v>31</v>
      </c>
      <c r="C30" s="3">
        <v>200</v>
      </c>
      <c r="D30" s="3">
        <v>250</v>
      </c>
      <c r="E30" s="3">
        <v>8.1999999999999993</v>
      </c>
      <c r="F30" s="3">
        <v>11.2</v>
      </c>
      <c r="G30" s="3">
        <v>32.4</v>
      </c>
      <c r="H30" s="3">
        <v>263</v>
      </c>
      <c r="I30" s="3">
        <v>0.6</v>
      </c>
      <c r="J30" s="3" t="s">
        <v>114</v>
      </c>
      <c r="K30" s="4"/>
    </row>
    <row r="31" spans="1:11" x14ac:dyDescent="0.2">
      <c r="A31" s="2"/>
      <c r="B31" s="8" t="s">
        <v>75</v>
      </c>
      <c r="C31" s="3">
        <v>200</v>
      </c>
      <c r="D31" s="3">
        <v>200</v>
      </c>
      <c r="E31" s="3">
        <v>0.2</v>
      </c>
      <c r="F31" s="3">
        <v>0</v>
      </c>
      <c r="G31" s="3">
        <v>6.5</v>
      </c>
      <c r="H31" s="3">
        <v>26.8</v>
      </c>
      <c r="I31" s="3">
        <v>0.04</v>
      </c>
      <c r="J31" s="3" t="s">
        <v>144</v>
      </c>
      <c r="K31" s="4"/>
    </row>
    <row r="32" spans="1:11" x14ac:dyDescent="0.2">
      <c r="A32" s="2"/>
      <c r="B32" s="8" t="s">
        <v>18</v>
      </c>
      <c r="C32" s="3">
        <v>45</v>
      </c>
      <c r="D32" s="3">
        <v>45</v>
      </c>
      <c r="E32" s="14">
        <v>8</v>
      </c>
      <c r="F32" s="3">
        <v>0.8</v>
      </c>
      <c r="G32" s="3">
        <v>49.2</v>
      </c>
      <c r="H32" s="3">
        <v>235</v>
      </c>
      <c r="I32" s="3"/>
      <c r="J32" s="3" t="s">
        <v>19</v>
      </c>
      <c r="K32" s="4"/>
    </row>
    <row r="33" spans="1:11" x14ac:dyDescent="0.2">
      <c r="A33" s="2"/>
      <c r="B33" s="15" t="s">
        <v>20</v>
      </c>
      <c r="C33" s="16">
        <f t="shared" ref="C33:I33" si="4">SUM(C30:C32)</f>
        <v>445</v>
      </c>
      <c r="D33" s="16">
        <f t="shared" si="4"/>
        <v>495</v>
      </c>
      <c r="E33" s="16">
        <f t="shared" si="4"/>
        <v>16.399999999999999</v>
      </c>
      <c r="F33" s="16">
        <f t="shared" si="4"/>
        <v>12</v>
      </c>
      <c r="G33" s="16">
        <f t="shared" si="4"/>
        <v>88.1</v>
      </c>
      <c r="H33" s="16">
        <f t="shared" si="4"/>
        <v>524.79999999999995</v>
      </c>
      <c r="I33" s="16">
        <f t="shared" si="4"/>
        <v>0.64</v>
      </c>
      <c r="J33" s="16"/>
      <c r="K33" s="17">
        <f>75/H46*H33</f>
        <v>19.342949111728132</v>
      </c>
    </row>
    <row r="34" spans="1:11" ht="30" customHeight="1" x14ac:dyDescent="0.2">
      <c r="A34" s="2" t="s">
        <v>21</v>
      </c>
      <c r="B34" s="8" t="s">
        <v>33</v>
      </c>
      <c r="C34" s="3">
        <v>80</v>
      </c>
      <c r="D34" s="3">
        <v>100</v>
      </c>
      <c r="E34" s="3">
        <v>1.3</v>
      </c>
      <c r="F34" s="3">
        <v>4.3</v>
      </c>
      <c r="G34" s="3">
        <v>13.3</v>
      </c>
      <c r="H34" s="3">
        <v>97.9</v>
      </c>
      <c r="I34" s="3">
        <v>2.5299999999999998</v>
      </c>
      <c r="J34" s="3" t="s">
        <v>115</v>
      </c>
      <c r="K34" s="4"/>
    </row>
    <row r="35" spans="1:11" ht="25.5" x14ac:dyDescent="0.2">
      <c r="A35" s="2"/>
      <c r="B35" s="9" t="s">
        <v>34</v>
      </c>
      <c r="C35" s="3">
        <v>200</v>
      </c>
      <c r="D35" s="3">
        <v>250</v>
      </c>
      <c r="E35" s="3">
        <v>5.94</v>
      </c>
      <c r="F35" s="14">
        <v>9.35</v>
      </c>
      <c r="G35" s="3">
        <v>24.5</v>
      </c>
      <c r="H35" s="3">
        <v>222.45</v>
      </c>
      <c r="I35" s="3">
        <v>9.52</v>
      </c>
      <c r="J35" s="3" t="s">
        <v>116</v>
      </c>
      <c r="K35" s="4"/>
    </row>
    <row r="36" spans="1:11" ht="25.5" x14ac:dyDescent="0.2">
      <c r="A36" s="2"/>
      <c r="B36" s="9" t="s">
        <v>119</v>
      </c>
      <c r="C36" s="3">
        <v>100</v>
      </c>
      <c r="D36" s="3">
        <v>100</v>
      </c>
      <c r="E36" s="3">
        <v>3.3</v>
      </c>
      <c r="F36" s="3">
        <v>2.4</v>
      </c>
      <c r="G36" s="3">
        <v>8.9</v>
      </c>
      <c r="H36" s="14">
        <v>70.8</v>
      </c>
      <c r="I36" s="3">
        <v>2.68</v>
      </c>
      <c r="J36" s="3" t="s">
        <v>112</v>
      </c>
      <c r="K36" s="4"/>
    </row>
    <row r="37" spans="1:11" ht="25.5" x14ac:dyDescent="0.2">
      <c r="A37" s="2"/>
      <c r="B37" s="18" t="s">
        <v>117</v>
      </c>
      <c r="C37" s="3">
        <v>100</v>
      </c>
      <c r="D37" s="3">
        <v>120</v>
      </c>
      <c r="E37" s="3">
        <v>14.1</v>
      </c>
      <c r="F37" s="3">
        <v>5.7</v>
      </c>
      <c r="G37" s="3">
        <v>4.4000000000000004</v>
      </c>
      <c r="H37" s="3">
        <v>126.4</v>
      </c>
      <c r="I37" s="3">
        <v>1.3</v>
      </c>
      <c r="J37" s="3" t="s">
        <v>118</v>
      </c>
      <c r="K37" s="4"/>
    </row>
    <row r="38" spans="1:11" x14ac:dyDescent="0.2">
      <c r="A38" s="2"/>
      <c r="B38" s="18" t="s">
        <v>120</v>
      </c>
      <c r="C38" s="3">
        <v>150</v>
      </c>
      <c r="D38" s="3">
        <v>200</v>
      </c>
      <c r="E38" s="3">
        <v>4.8</v>
      </c>
      <c r="F38" s="3">
        <v>5.76</v>
      </c>
      <c r="G38" s="3">
        <v>50.04</v>
      </c>
      <c r="H38" s="3">
        <v>284</v>
      </c>
      <c r="I38" s="3">
        <v>0</v>
      </c>
      <c r="J38" s="3" t="s">
        <v>121</v>
      </c>
      <c r="K38" s="4"/>
    </row>
    <row r="39" spans="1:11" ht="25.5" x14ac:dyDescent="0.2">
      <c r="A39" s="2"/>
      <c r="B39" s="18" t="s">
        <v>71</v>
      </c>
      <c r="C39" s="3">
        <v>200</v>
      </c>
      <c r="D39" s="3">
        <v>200</v>
      </c>
      <c r="E39" s="3">
        <v>0.51</v>
      </c>
      <c r="F39" s="3">
        <v>0</v>
      </c>
      <c r="G39" s="3">
        <v>19.8</v>
      </c>
      <c r="H39" s="3">
        <v>81</v>
      </c>
      <c r="I39" s="3">
        <v>0.02</v>
      </c>
      <c r="J39" s="3" t="s">
        <v>122</v>
      </c>
      <c r="K39" s="4"/>
    </row>
    <row r="40" spans="1:11" x14ac:dyDescent="0.2">
      <c r="A40" s="2"/>
      <c r="B40" s="8" t="s">
        <v>18</v>
      </c>
      <c r="C40" s="3">
        <v>60</v>
      </c>
      <c r="D40" s="3">
        <v>60</v>
      </c>
      <c r="E40" s="14">
        <v>8</v>
      </c>
      <c r="F40" s="3">
        <v>0.8</v>
      </c>
      <c r="G40" s="3">
        <v>49.2</v>
      </c>
      <c r="H40" s="3">
        <v>235</v>
      </c>
      <c r="I40" s="3"/>
      <c r="J40" s="3" t="s">
        <v>19</v>
      </c>
      <c r="K40" s="4"/>
    </row>
    <row r="41" spans="1:11" x14ac:dyDescent="0.2">
      <c r="A41" s="2"/>
      <c r="B41" s="15" t="s">
        <v>25</v>
      </c>
      <c r="C41" s="16">
        <f t="shared" ref="C41:I41" si="5">SUM(C34:C40)</f>
        <v>890</v>
      </c>
      <c r="D41" s="16">
        <f t="shared" si="5"/>
        <v>1030</v>
      </c>
      <c r="E41" s="16">
        <f t="shared" si="5"/>
        <v>37.950000000000003</v>
      </c>
      <c r="F41" s="27">
        <f t="shared" si="5"/>
        <v>28.31</v>
      </c>
      <c r="G41" s="16">
        <f t="shared" si="5"/>
        <v>170.14</v>
      </c>
      <c r="H41" s="16">
        <f t="shared" si="5"/>
        <v>1117.5500000000002</v>
      </c>
      <c r="I41" s="16">
        <f t="shared" si="5"/>
        <v>16.049999999999997</v>
      </c>
      <c r="J41" s="16"/>
      <c r="K41" s="17">
        <f>75/H46*H41</f>
        <v>41.190382583482815</v>
      </c>
    </row>
    <row r="42" spans="1:11" ht="25.5" x14ac:dyDescent="0.2">
      <c r="A42" s="2" t="s">
        <v>26</v>
      </c>
      <c r="B42" s="18" t="s">
        <v>152</v>
      </c>
      <c r="C42" s="3">
        <v>150</v>
      </c>
      <c r="D42" s="3">
        <v>200</v>
      </c>
      <c r="E42" s="3">
        <v>29.7</v>
      </c>
      <c r="F42" s="3">
        <v>10.7</v>
      </c>
      <c r="G42" s="3">
        <v>21.7</v>
      </c>
      <c r="H42" s="3">
        <v>301.2</v>
      </c>
      <c r="I42" s="3">
        <v>0.28999999999999998</v>
      </c>
      <c r="J42" s="3" t="s">
        <v>153</v>
      </c>
      <c r="K42" s="4"/>
    </row>
    <row r="43" spans="1:11" ht="25.5" x14ac:dyDescent="0.2">
      <c r="A43" s="2"/>
      <c r="B43" s="18" t="s">
        <v>145</v>
      </c>
      <c r="C43" s="3">
        <v>200</v>
      </c>
      <c r="D43" s="3">
        <v>200</v>
      </c>
      <c r="E43" s="14">
        <v>0.5</v>
      </c>
      <c r="F43" s="3">
        <v>0.2</v>
      </c>
      <c r="G43" s="3">
        <v>19.5</v>
      </c>
      <c r="H43" s="3">
        <v>81.3</v>
      </c>
      <c r="I43" s="3">
        <v>0.3</v>
      </c>
      <c r="J43" s="3" t="s">
        <v>146</v>
      </c>
      <c r="K43" s="4"/>
    </row>
    <row r="44" spans="1:11" x14ac:dyDescent="0.2">
      <c r="A44" s="12"/>
      <c r="B44" s="18" t="s">
        <v>211</v>
      </c>
      <c r="C44" s="3">
        <v>100</v>
      </c>
      <c r="D44" s="3">
        <v>100</v>
      </c>
      <c r="E44" s="3">
        <v>0.4</v>
      </c>
      <c r="F44" s="3">
        <v>0.4</v>
      </c>
      <c r="G44" s="3">
        <v>19.600000000000001</v>
      </c>
      <c r="H44" s="3">
        <v>10</v>
      </c>
      <c r="I44" s="3"/>
      <c r="J44" s="14" t="s">
        <v>19</v>
      </c>
      <c r="K44" s="4"/>
    </row>
    <row r="45" spans="1:11" x14ac:dyDescent="0.2">
      <c r="A45" s="2"/>
      <c r="B45" s="15" t="s">
        <v>27</v>
      </c>
      <c r="C45" s="16">
        <f t="shared" ref="C45:D45" si="6">SUM(C42:C44)</f>
        <v>450</v>
      </c>
      <c r="D45" s="16">
        <f t="shared" si="6"/>
        <v>500</v>
      </c>
      <c r="E45" s="16">
        <f>SUM(E42:E44)</f>
        <v>30.599999999999998</v>
      </c>
      <c r="F45" s="16">
        <f>SUM(F42:F44)</f>
        <v>11.299999999999999</v>
      </c>
      <c r="G45" s="16">
        <f>SUM(G42:G44)</f>
        <v>60.800000000000004</v>
      </c>
      <c r="H45" s="16">
        <f>SUM(H42:H44)</f>
        <v>392.5</v>
      </c>
      <c r="I45" s="16">
        <f>SUM(I42:I44)</f>
        <v>0.59</v>
      </c>
      <c r="J45" s="16"/>
      <c r="K45" s="17">
        <f>75/H46*H45</f>
        <v>14.466668304789049</v>
      </c>
    </row>
    <row r="46" spans="1:11" ht="25.5" x14ac:dyDescent="0.2">
      <c r="A46" s="2"/>
      <c r="B46" s="20" t="s">
        <v>38</v>
      </c>
      <c r="C46" s="21">
        <f>(SUM(C33,C41,C45))</f>
        <v>1785</v>
      </c>
      <c r="D46" s="21">
        <f>(SUM(D33,D41,D45))</f>
        <v>2025</v>
      </c>
      <c r="E46" s="21">
        <f>E33+E41+E45</f>
        <v>84.95</v>
      </c>
      <c r="F46" s="21">
        <f t="shared" ref="F46:I46" si="7">F33+F41+F45</f>
        <v>51.61</v>
      </c>
      <c r="G46" s="21">
        <f t="shared" si="7"/>
        <v>319.04000000000002</v>
      </c>
      <c r="H46" s="21">
        <f t="shared" si="7"/>
        <v>2034.8500000000001</v>
      </c>
      <c r="I46" s="21">
        <f t="shared" si="7"/>
        <v>17.279999999999998</v>
      </c>
      <c r="J46" s="21"/>
      <c r="K46" s="24"/>
    </row>
    <row r="47" spans="1:11" x14ac:dyDescent="0.2">
      <c r="A47" s="2"/>
      <c r="B47" s="20" t="s">
        <v>29</v>
      </c>
      <c r="C47" s="21"/>
      <c r="D47" s="21"/>
      <c r="E47" s="21">
        <v>1</v>
      </c>
      <c r="F47" s="21">
        <v>1</v>
      </c>
      <c r="G47" s="21">
        <v>4</v>
      </c>
      <c r="H47" s="21"/>
      <c r="I47" s="21"/>
      <c r="J47" s="21"/>
      <c r="K47" s="24"/>
    </row>
    <row r="48" spans="1:11" x14ac:dyDescent="0.2">
      <c r="A48" s="5" t="s">
        <v>39</v>
      </c>
      <c r="B48" s="28"/>
      <c r="C48" s="29"/>
      <c r="D48" s="29"/>
      <c r="E48" s="29"/>
      <c r="F48" s="29"/>
      <c r="G48" s="29"/>
      <c r="H48" s="29"/>
      <c r="I48" s="29"/>
      <c r="J48" s="29"/>
      <c r="K48" s="30"/>
    </row>
    <row r="49" spans="1:16" x14ac:dyDescent="0.2">
      <c r="A49" s="2" t="s">
        <v>13</v>
      </c>
      <c r="K49" s="4"/>
    </row>
    <row r="50" spans="1:16" ht="25.5" x14ac:dyDescent="0.2">
      <c r="A50" s="12"/>
      <c r="B50" s="18" t="s">
        <v>130</v>
      </c>
      <c r="C50" s="10">
        <v>200</v>
      </c>
      <c r="D50" s="10">
        <v>250</v>
      </c>
      <c r="E50" s="10">
        <v>8.3000000000000007</v>
      </c>
      <c r="F50" s="10">
        <v>10.199999999999999</v>
      </c>
      <c r="G50" s="10">
        <v>37.6</v>
      </c>
      <c r="H50" s="10">
        <v>274.89999999999998</v>
      </c>
      <c r="I50" s="10">
        <v>0.54</v>
      </c>
      <c r="J50" s="10" t="s">
        <v>129</v>
      </c>
      <c r="K50" s="4"/>
    </row>
    <row r="51" spans="1:16" x14ac:dyDescent="0.2">
      <c r="A51" s="12"/>
      <c r="B51" s="8" t="s">
        <v>42</v>
      </c>
      <c r="C51" s="3">
        <v>200</v>
      </c>
      <c r="D51" s="3">
        <v>200</v>
      </c>
      <c r="E51" s="3">
        <v>1.6</v>
      </c>
      <c r="F51" s="3">
        <v>1.1000000000000001</v>
      </c>
      <c r="G51" s="3">
        <v>8.6999999999999993</v>
      </c>
      <c r="H51" s="3">
        <v>50.9</v>
      </c>
      <c r="I51" s="3">
        <v>0.3</v>
      </c>
      <c r="J51" s="3" t="s">
        <v>131</v>
      </c>
      <c r="K51" s="4"/>
    </row>
    <row r="52" spans="1:16" x14ac:dyDescent="0.2">
      <c r="A52" s="12"/>
      <c r="B52" s="8" t="s">
        <v>18</v>
      </c>
      <c r="C52" s="3">
        <v>45</v>
      </c>
      <c r="D52" s="3">
        <v>45</v>
      </c>
      <c r="E52" s="14">
        <v>8</v>
      </c>
      <c r="F52" s="3">
        <v>0.8</v>
      </c>
      <c r="G52" s="3">
        <v>49.2</v>
      </c>
      <c r="H52" s="3">
        <v>235</v>
      </c>
      <c r="I52" s="3"/>
      <c r="J52" s="3" t="s">
        <v>19</v>
      </c>
      <c r="K52" s="4"/>
    </row>
    <row r="53" spans="1:16" x14ac:dyDescent="0.2">
      <c r="A53" s="12"/>
      <c r="B53" s="15" t="s">
        <v>20</v>
      </c>
      <c r="C53" s="31">
        <f>SUM(C50:C52)</f>
        <v>445</v>
      </c>
      <c r="D53" s="31">
        <f>SUM(D50:D52)</f>
        <v>495</v>
      </c>
      <c r="E53" s="31">
        <f t="shared" ref="E53:I53" si="8">SUM(E50:E52)</f>
        <v>17.899999999999999</v>
      </c>
      <c r="F53" s="31">
        <f t="shared" si="8"/>
        <v>12.1</v>
      </c>
      <c r="G53" s="31">
        <f t="shared" si="8"/>
        <v>95.5</v>
      </c>
      <c r="H53" s="31">
        <f t="shared" si="8"/>
        <v>560.79999999999995</v>
      </c>
      <c r="I53" s="31">
        <f t="shared" si="8"/>
        <v>0.84000000000000008</v>
      </c>
      <c r="J53" s="31"/>
      <c r="K53" s="17">
        <f>75/H66*H53</f>
        <v>20.996196124239969</v>
      </c>
    </row>
    <row r="54" spans="1:16" ht="25.5" x14ac:dyDescent="0.2">
      <c r="A54" s="12" t="s">
        <v>21</v>
      </c>
      <c r="B54" s="9" t="s">
        <v>135</v>
      </c>
      <c r="C54" s="10">
        <v>80</v>
      </c>
      <c r="D54" s="10">
        <v>100</v>
      </c>
      <c r="E54" s="10">
        <v>0.8</v>
      </c>
      <c r="F54" s="10">
        <v>8.1</v>
      </c>
      <c r="G54" s="10">
        <v>5.7</v>
      </c>
      <c r="H54" s="10">
        <v>98.9</v>
      </c>
      <c r="I54" s="10">
        <v>4.84</v>
      </c>
      <c r="J54" s="10" t="s">
        <v>136</v>
      </c>
      <c r="K54" s="4"/>
    </row>
    <row r="55" spans="1:16" ht="77.25" thickBot="1" x14ac:dyDescent="0.25">
      <c r="A55" s="12"/>
      <c r="B55" s="9" t="s">
        <v>43</v>
      </c>
      <c r="C55" s="10">
        <v>200</v>
      </c>
      <c r="D55" s="10">
        <v>250</v>
      </c>
      <c r="E55" s="67">
        <v>4.62</v>
      </c>
      <c r="F55" s="67">
        <v>5.62</v>
      </c>
      <c r="G55" s="67">
        <v>5.72</v>
      </c>
      <c r="H55" s="67">
        <v>92.2</v>
      </c>
      <c r="I55" s="10">
        <v>10.76</v>
      </c>
      <c r="J55" s="69" t="s">
        <v>132</v>
      </c>
      <c r="K55" s="4"/>
      <c r="N55" s="70"/>
      <c r="O55" s="71"/>
      <c r="P55" s="71"/>
    </row>
    <row r="56" spans="1:16" ht="26.25" thickBot="1" x14ac:dyDescent="0.25">
      <c r="A56" s="12"/>
      <c r="B56" s="66" t="s">
        <v>134</v>
      </c>
      <c r="C56" s="3">
        <v>100</v>
      </c>
      <c r="D56" s="3">
        <v>120</v>
      </c>
      <c r="E56" s="67">
        <v>16.899999999999999</v>
      </c>
      <c r="F56" s="67">
        <v>16.399999999999999</v>
      </c>
      <c r="G56" s="67">
        <v>4</v>
      </c>
      <c r="H56" s="67">
        <v>232</v>
      </c>
      <c r="I56" s="10">
        <v>1.41</v>
      </c>
      <c r="J56" s="69" t="s">
        <v>133</v>
      </c>
      <c r="K56" s="4"/>
      <c r="O56" s="71"/>
      <c r="P56" s="71"/>
    </row>
    <row r="57" spans="1:16" ht="38.25" x14ac:dyDescent="0.2">
      <c r="A57" s="12"/>
      <c r="B57" s="9" t="s">
        <v>45</v>
      </c>
      <c r="C57" s="10">
        <v>190</v>
      </c>
      <c r="D57" s="10">
        <v>190</v>
      </c>
      <c r="E57" s="10">
        <v>6.46</v>
      </c>
      <c r="F57" s="10">
        <v>9.5</v>
      </c>
      <c r="G57" s="10">
        <v>36.1</v>
      </c>
      <c r="H57" s="10">
        <v>256.5</v>
      </c>
      <c r="I57" s="10">
        <v>0</v>
      </c>
      <c r="J57" s="10">
        <v>203</v>
      </c>
      <c r="K57" s="4"/>
    </row>
    <row r="58" spans="1:16" ht="25.5" x14ac:dyDescent="0.2">
      <c r="A58" s="12"/>
      <c r="B58" s="9" t="s">
        <v>147</v>
      </c>
      <c r="C58" s="10">
        <v>200</v>
      </c>
      <c r="D58" s="10">
        <v>200</v>
      </c>
      <c r="E58" s="10">
        <v>0.2</v>
      </c>
      <c r="F58" s="10">
        <v>1</v>
      </c>
      <c r="G58" s="10">
        <v>7.4</v>
      </c>
      <c r="H58" s="10">
        <v>39</v>
      </c>
      <c r="I58" s="10">
        <v>16</v>
      </c>
      <c r="J58" s="10" t="s">
        <v>148</v>
      </c>
      <c r="K58" s="4"/>
    </row>
    <row r="59" spans="1:16" ht="25.5" x14ac:dyDescent="0.2">
      <c r="A59" s="12"/>
      <c r="B59" s="9" t="s">
        <v>119</v>
      </c>
      <c r="C59" s="3">
        <v>100</v>
      </c>
      <c r="D59" s="3">
        <v>100</v>
      </c>
      <c r="E59" s="3">
        <v>3.3</v>
      </c>
      <c r="F59" s="3">
        <v>2.4</v>
      </c>
      <c r="G59" s="3">
        <v>8.9</v>
      </c>
      <c r="H59" s="14">
        <v>70.8</v>
      </c>
      <c r="I59" s="3">
        <v>2.68</v>
      </c>
      <c r="J59" s="3" t="s">
        <v>112</v>
      </c>
      <c r="K59" s="4"/>
    </row>
    <row r="60" spans="1:16" x14ac:dyDescent="0.2">
      <c r="A60" s="12"/>
      <c r="B60" s="8" t="s">
        <v>18</v>
      </c>
      <c r="C60" s="3">
        <v>80</v>
      </c>
      <c r="D60" s="3">
        <v>100</v>
      </c>
      <c r="E60" s="14">
        <v>8</v>
      </c>
      <c r="F60" s="3">
        <v>0.8</v>
      </c>
      <c r="G60" s="3">
        <v>49.2</v>
      </c>
      <c r="H60" s="3">
        <v>235</v>
      </c>
      <c r="I60" s="3"/>
      <c r="J60" s="3" t="s">
        <v>19</v>
      </c>
      <c r="K60" s="4"/>
    </row>
    <row r="61" spans="1:16" x14ac:dyDescent="0.2">
      <c r="A61" s="12"/>
      <c r="B61" s="15" t="s">
        <v>25</v>
      </c>
      <c r="C61" s="31">
        <f t="shared" ref="C61:I61" si="9">SUM(C54:C60)</f>
        <v>950</v>
      </c>
      <c r="D61" s="31">
        <f t="shared" si="9"/>
        <v>1060</v>
      </c>
      <c r="E61" s="31">
        <f t="shared" si="9"/>
        <v>40.28</v>
      </c>
      <c r="F61" s="31">
        <f t="shared" si="9"/>
        <v>43.819999999999993</v>
      </c>
      <c r="G61" s="31">
        <f t="shared" si="9"/>
        <v>117.02000000000001</v>
      </c>
      <c r="H61" s="31">
        <f t="shared" si="9"/>
        <v>1024.4000000000001</v>
      </c>
      <c r="I61" s="31">
        <f t="shared" si="9"/>
        <v>35.69</v>
      </c>
      <c r="J61" s="31"/>
      <c r="K61" s="17">
        <f>75/H66*H61</f>
        <v>38.353251265462603</v>
      </c>
    </row>
    <row r="62" spans="1:16" x14ac:dyDescent="0.2">
      <c r="A62" s="12" t="s">
        <v>26</v>
      </c>
      <c r="B62" s="18" t="s">
        <v>46</v>
      </c>
      <c r="C62" s="10">
        <v>50</v>
      </c>
      <c r="D62" s="10">
        <v>50</v>
      </c>
      <c r="E62" s="10">
        <v>4.7699999999999996</v>
      </c>
      <c r="F62" s="10">
        <v>7.36</v>
      </c>
      <c r="G62" s="10">
        <v>47.56</v>
      </c>
      <c r="H62" s="10">
        <v>135.5</v>
      </c>
      <c r="I62" s="10">
        <v>0.1</v>
      </c>
      <c r="J62" s="10">
        <v>112</v>
      </c>
      <c r="K62" s="4"/>
    </row>
    <row r="63" spans="1:16" x14ac:dyDescent="0.2">
      <c r="A63" s="12"/>
      <c r="B63" s="9" t="s">
        <v>55</v>
      </c>
      <c r="C63" s="10">
        <v>30</v>
      </c>
      <c r="D63" s="10">
        <v>30</v>
      </c>
      <c r="E63" s="10">
        <v>0.96</v>
      </c>
      <c r="F63" s="10">
        <v>0.84</v>
      </c>
      <c r="G63" s="10">
        <v>34.43</v>
      </c>
      <c r="H63" s="10">
        <v>107.52</v>
      </c>
      <c r="I63" s="10"/>
      <c r="J63" s="10" t="s">
        <v>19</v>
      </c>
      <c r="K63" s="4"/>
    </row>
    <row r="64" spans="1:16" x14ac:dyDescent="0.2">
      <c r="A64" s="12"/>
      <c r="B64" s="8" t="s">
        <v>32</v>
      </c>
      <c r="C64" s="3">
        <v>200</v>
      </c>
      <c r="D64" s="3">
        <v>200</v>
      </c>
      <c r="E64" s="3">
        <v>7.2</v>
      </c>
      <c r="F64" s="3">
        <v>7.3</v>
      </c>
      <c r="G64" s="3">
        <v>23.17</v>
      </c>
      <c r="H64" s="3">
        <v>175</v>
      </c>
      <c r="I64" s="3">
        <v>1.8</v>
      </c>
      <c r="J64" s="3">
        <v>350</v>
      </c>
      <c r="K64" s="4"/>
    </row>
    <row r="65" spans="1:11" x14ac:dyDescent="0.2">
      <c r="A65" s="12"/>
      <c r="B65" s="15" t="s">
        <v>27</v>
      </c>
      <c r="C65" s="31">
        <f t="shared" ref="C65:I65" si="10">SUM(C62:C64)</f>
        <v>280</v>
      </c>
      <c r="D65" s="31">
        <f t="shared" si="10"/>
        <v>280</v>
      </c>
      <c r="E65" s="31">
        <f t="shared" si="10"/>
        <v>12.93</v>
      </c>
      <c r="F65" s="31">
        <f t="shared" si="10"/>
        <v>15.5</v>
      </c>
      <c r="G65" s="31">
        <f t="shared" si="10"/>
        <v>105.16000000000001</v>
      </c>
      <c r="H65" s="31">
        <f t="shared" si="10"/>
        <v>418.02</v>
      </c>
      <c r="I65" s="31">
        <f t="shared" si="10"/>
        <v>1.9000000000000001</v>
      </c>
      <c r="J65" s="31"/>
      <c r="K65" s="17">
        <f>75/H66*H65</f>
        <v>15.650552610297419</v>
      </c>
    </row>
    <row r="66" spans="1:11" ht="25.5" x14ac:dyDescent="0.2">
      <c r="A66" s="12"/>
      <c r="B66" s="32" t="s">
        <v>47</v>
      </c>
      <c r="C66" s="52">
        <f>(SUM(C53,C61,C65))</f>
        <v>1675</v>
      </c>
      <c r="D66" s="52">
        <f>(SUM(D53,D61,D65))</f>
        <v>1835</v>
      </c>
      <c r="E66" s="34">
        <f>E53+E61+E65</f>
        <v>71.11</v>
      </c>
      <c r="F66" s="34">
        <f t="shared" ref="F66:I66" si="11">F53+F61+F65</f>
        <v>71.419999999999987</v>
      </c>
      <c r="G66" s="34">
        <f t="shared" si="11"/>
        <v>317.68</v>
      </c>
      <c r="H66" s="34">
        <f t="shared" si="11"/>
        <v>2003.22</v>
      </c>
      <c r="I66" s="34">
        <f t="shared" si="11"/>
        <v>38.43</v>
      </c>
      <c r="J66" s="33"/>
      <c r="K66" s="35"/>
    </row>
    <row r="67" spans="1:11" x14ac:dyDescent="0.2">
      <c r="A67" s="12"/>
      <c r="B67" s="32" t="s">
        <v>29</v>
      </c>
      <c r="C67" s="33"/>
      <c r="D67" s="33"/>
      <c r="E67" s="33">
        <v>1</v>
      </c>
      <c r="F67" s="33">
        <v>1</v>
      </c>
      <c r="G67" s="33">
        <v>4</v>
      </c>
      <c r="H67" s="33"/>
      <c r="I67" s="33"/>
      <c r="J67" s="33"/>
      <c r="K67" s="35"/>
    </row>
    <row r="68" spans="1:11" x14ac:dyDescent="0.2">
      <c r="A68" s="36" t="s">
        <v>48</v>
      </c>
      <c r="B68" s="37"/>
      <c r="C68" s="38"/>
      <c r="D68" s="38"/>
      <c r="E68" s="38"/>
      <c r="F68" s="38"/>
      <c r="G68" s="38"/>
      <c r="H68" s="38"/>
      <c r="I68" s="38"/>
      <c r="J68" s="38"/>
      <c r="K68" s="7"/>
    </row>
    <row r="69" spans="1:11" ht="25.5" x14ac:dyDescent="0.2">
      <c r="A69" s="12" t="s">
        <v>13</v>
      </c>
      <c r="B69" s="8" t="s">
        <v>80</v>
      </c>
      <c r="C69" s="3">
        <v>200</v>
      </c>
      <c r="D69" s="3">
        <v>250</v>
      </c>
      <c r="E69" s="13">
        <v>5.3</v>
      </c>
      <c r="F69" s="10">
        <v>5.4</v>
      </c>
      <c r="G69" s="10">
        <v>28.7</v>
      </c>
      <c r="H69" s="10">
        <v>184.5</v>
      </c>
      <c r="I69" s="10">
        <v>0.61</v>
      </c>
      <c r="J69" s="10" t="s">
        <v>125</v>
      </c>
      <c r="K69" s="4"/>
    </row>
    <row r="70" spans="1:11" x14ac:dyDescent="0.2">
      <c r="A70" s="12"/>
      <c r="B70" s="8" t="s">
        <v>17</v>
      </c>
      <c r="C70" s="3">
        <v>200</v>
      </c>
      <c r="D70" s="3">
        <v>200</v>
      </c>
      <c r="E70" s="3">
        <v>4.5999999999999996</v>
      </c>
      <c r="F70" s="3">
        <v>3.6</v>
      </c>
      <c r="G70" s="3">
        <v>12.6</v>
      </c>
      <c r="H70" s="3">
        <v>100.4</v>
      </c>
      <c r="I70" s="3">
        <v>0.68</v>
      </c>
      <c r="J70" s="3" t="s">
        <v>107</v>
      </c>
      <c r="K70" s="4"/>
    </row>
    <row r="71" spans="1:11" x14ac:dyDescent="0.2">
      <c r="A71" s="12"/>
      <c r="B71" s="8" t="s">
        <v>18</v>
      </c>
      <c r="C71" s="3">
        <v>80</v>
      </c>
      <c r="D71" s="3">
        <v>100</v>
      </c>
      <c r="E71" s="14">
        <v>8</v>
      </c>
      <c r="F71" s="3">
        <v>0.8</v>
      </c>
      <c r="G71" s="3">
        <v>49.2</v>
      </c>
      <c r="H71" s="3">
        <v>235</v>
      </c>
      <c r="I71" s="3"/>
      <c r="J71" s="3" t="s">
        <v>19</v>
      </c>
      <c r="K71" s="4"/>
    </row>
    <row r="72" spans="1:11" x14ac:dyDescent="0.2">
      <c r="A72" s="12"/>
      <c r="B72" s="41" t="s">
        <v>20</v>
      </c>
      <c r="C72" s="31">
        <f t="shared" ref="C72:I72" si="12">SUM(C69:C71)</f>
        <v>480</v>
      </c>
      <c r="D72" s="31">
        <f t="shared" si="12"/>
        <v>550</v>
      </c>
      <c r="E72" s="31">
        <f t="shared" si="12"/>
        <v>17.899999999999999</v>
      </c>
      <c r="F72" s="31">
        <f t="shared" si="12"/>
        <v>9.8000000000000007</v>
      </c>
      <c r="G72" s="31">
        <f t="shared" si="12"/>
        <v>90.5</v>
      </c>
      <c r="H72" s="31">
        <f t="shared" si="12"/>
        <v>519.9</v>
      </c>
      <c r="I72" s="31">
        <f t="shared" si="12"/>
        <v>1.29</v>
      </c>
      <c r="J72" s="31"/>
      <c r="K72" s="17">
        <f>75/H85*H72</f>
        <v>23.290228168677576</v>
      </c>
    </row>
    <row r="73" spans="1:11" ht="63.75" x14ac:dyDescent="0.2">
      <c r="A73" s="12" t="s">
        <v>51</v>
      </c>
      <c r="B73" s="8" t="s">
        <v>156</v>
      </c>
      <c r="C73" s="3">
        <v>80</v>
      </c>
      <c r="D73" s="3">
        <v>100</v>
      </c>
      <c r="E73" s="14">
        <v>2.2000000000000002</v>
      </c>
      <c r="F73" s="14">
        <v>5.74</v>
      </c>
      <c r="G73" s="3">
        <v>8.3000000000000007</v>
      </c>
      <c r="H73" s="3">
        <v>93.9</v>
      </c>
      <c r="I73" s="3">
        <v>9.73</v>
      </c>
      <c r="J73" s="3" t="s">
        <v>157</v>
      </c>
      <c r="K73" s="4"/>
    </row>
    <row r="74" spans="1:11" ht="38.25" x14ac:dyDescent="0.2">
      <c r="A74" s="12"/>
      <c r="B74" s="18" t="s">
        <v>137</v>
      </c>
      <c r="C74" s="10">
        <v>200</v>
      </c>
      <c r="D74" s="10">
        <v>250</v>
      </c>
      <c r="E74" s="10">
        <v>5.9</v>
      </c>
      <c r="F74" s="10">
        <v>6.76</v>
      </c>
      <c r="G74" s="10">
        <v>12.54</v>
      </c>
      <c r="H74" s="10">
        <v>134.6</v>
      </c>
      <c r="I74" s="10">
        <v>5.26</v>
      </c>
      <c r="J74" s="10" t="s">
        <v>138</v>
      </c>
      <c r="K74" s="4"/>
    </row>
    <row r="75" spans="1:11" ht="38.25" x14ac:dyDescent="0.2">
      <c r="A75" s="12"/>
      <c r="B75" s="42" t="s">
        <v>139</v>
      </c>
      <c r="C75" s="3">
        <v>100</v>
      </c>
      <c r="D75" s="3">
        <v>120</v>
      </c>
      <c r="E75" s="10">
        <v>13.1</v>
      </c>
      <c r="F75" s="10">
        <v>7.5</v>
      </c>
      <c r="G75" s="10">
        <v>2.9</v>
      </c>
      <c r="H75" s="10">
        <v>131.6</v>
      </c>
      <c r="I75" s="10">
        <v>1.1299999999999999</v>
      </c>
      <c r="J75" s="10" t="s">
        <v>140</v>
      </c>
      <c r="K75" s="4"/>
    </row>
    <row r="76" spans="1:11" ht="25.5" x14ac:dyDescent="0.2">
      <c r="A76" s="12"/>
      <c r="B76" s="18" t="s">
        <v>52</v>
      </c>
      <c r="C76" s="3">
        <v>150</v>
      </c>
      <c r="D76" s="3">
        <v>200</v>
      </c>
      <c r="E76" s="3">
        <v>3.2</v>
      </c>
      <c r="F76" s="3">
        <v>5.2</v>
      </c>
      <c r="G76" s="3">
        <v>1.9</v>
      </c>
      <c r="H76" s="3">
        <v>139.4</v>
      </c>
      <c r="I76" s="3">
        <v>10.199999999999999</v>
      </c>
      <c r="J76" s="3" t="s">
        <v>113</v>
      </c>
      <c r="K76" s="4"/>
    </row>
    <row r="77" spans="1:11" x14ac:dyDescent="0.2">
      <c r="A77" s="12"/>
      <c r="B77" s="18" t="s">
        <v>53</v>
      </c>
      <c r="C77" s="10">
        <v>100</v>
      </c>
      <c r="D77" s="10">
        <v>100</v>
      </c>
      <c r="E77" s="10">
        <v>2.9</v>
      </c>
      <c r="F77" s="10">
        <v>16.5</v>
      </c>
      <c r="G77" s="10">
        <v>6.6</v>
      </c>
      <c r="H77" s="10">
        <v>186.1</v>
      </c>
      <c r="I77" s="10">
        <v>0.16</v>
      </c>
      <c r="J77" s="10" t="s">
        <v>116</v>
      </c>
      <c r="K77" s="4"/>
    </row>
    <row r="78" spans="1:11" x14ac:dyDescent="0.2">
      <c r="A78" s="12"/>
      <c r="B78" s="18" t="s">
        <v>60</v>
      </c>
      <c r="C78" s="3">
        <v>200</v>
      </c>
      <c r="D78" s="3">
        <v>200</v>
      </c>
      <c r="E78" s="3">
        <v>1</v>
      </c>
      <c r="F78" s="3">
        <v>0.1</v>
      </c>
      <c r="G78" s="3">
        <v>15.7</v>
      </c>
      <c r="H78" s="3">
        <v>66.900000000000006</v>
      </c>
      <c r="I78" s="3">
        <v>0.32</v>
      </c>
      <c r="J78" s="3" t="s">
        <v>149</v>
      </c>
      <c r="K78" s="4"/>
    </row>
    <row r="79" spans="1:11" x14ac:dyDescent="0.2">
      <c r="A79" s="12"/>
      <c r="B79" s="8" t="s">
        <v>18</v>
      </c>
      <c r="C79" s="3">
        <v>80</v>
      </c>
      <c r="D79" s="3">
        <v>100</v>
      </c>
      <c r="E79" s="14">
        <v>8</v>
      </c>
      <c r="F79" s="3">
        <v>0.8</v>
      </c>
      <c r="G79" s="3">
        <v>49.2</v>
      </c>
      <c r="H79" s="3">
        <v>235</v>
      </c>
      <c r="I79" s="3"/>
      <c r="J79" s="3" t="s">
        <v>19</v>
      </c>
      <c r="K79" s="4"/>
    </row>
    <row r="80" spans="1:11" x14ac:dyDescent="0.2">
      <c r="A80" s="12"/>
      <c r="B80" s="41" t="s">
        <v>25</v>
      </c>
      <c r="C80" s="31">
        <f t="shared" ref="C80:I80" si="13">SUM(C73:C79)</f>
        <v>910</v>
      </c>
      <c r="D80" s="31">
        <f t="shared" si="13"/>
        <v>1070</v>
      </c>
      <c r="E80" s="43">
        <f t="shared" si="13"/>
        <v>36.299999999999997</v>
      </c>
      <c r="F80" s="31">
        <f t="shared" si="13"/>
        <v>42.6</v>
      </c>
      <c r="G80" s="31">
        <f t="shared" si="13"/>
        <v>97.14</v>
      </c>
      <c r="H80" s="31">
        <f t="shared" si="13"/>
        <v>987.5</v>
      </c>
      <c r="I80" s="31">
        <f t="shared" si="13"/>
        <v>26.8</v>
      </c>
      <c r="J80" s="31"/>
      <c r="K80" s="17">
        <f>75/H85*H80</f>
        <v>44.237546290765735</v>
      </c>
    </row>
    <row r="81" spans="1:11" ht="25.5" x14ac:dyDescent="0.2">
      <c r="A81" s="12" t="s">
        <v>54</v>
      </c>
      <c r="B81" s="18" t="s">
        <v>150</v>
      </c>
      <c r="C81" s="10">
        <v>200</v>
      </c>
      <c r="D81" s="10">
        <v>200</v>
      </c>
      <c r="E81" s="10">
        <v>0.3</v>
      </c>
      <c r="F81" s="10">
        <v>0</v>
      </c>
      <c r="G81" s="10">
        <v>6.7</v>
      </c>
      <c r="H81" s="10">
        <v>27.9</v>
      </c>
      <c r="I81" s="10">
        <v>1.1599999999999999</v>
      </c>
      <c r="J81" s="10" t="s">
        <v>151</v>
      </c>
      <c r="K81" s="4"/>
    </row>
    <row r="82" spans="1:11" ht="38.25" x14ac:dyDescent="0.2">
      <c r="A82" s="12"/>
      <c r="B82" s="18" t="s">
        <v>37</v>
      </c>
      <c r="C82" s="3">
        <v>50</v>
      </c>
      <c r="D82" s="3">
        <v>50</v>
      </c>
      <c r="E82" s="3">
        <v>3.78</v>
      </c>
      <c r="F82" s="3">
        <v>6.7</v>
      </c>
      <c r="G82" s="3">
        <v>31.1</v>
      </c>
      <c r="H82" s="3">
        <v>128.9</v>
      </c>
      <c r="I82" s="3">
        <v>0</v>
      </c>
      <c r="J82" s="3">
        <v>426</v>
      </c>
      <c r="K82" s="4"/>
    </row>
    <row r="83" spans="1:11" ht="25.5" x14ac:dyDescent="0.2">
      <c r="A83" s="12"/>
      <c r="B83" s="18" t="s">
        <v>212</v>
      </c>
      <c r="C83" s="3">
        <v>100</v>
      </c>
      <c r="D83" s="3">
        <v>100</v>
      </c>
      <c r="E83" s="3">
        <v>0.4</v>
      </c>
      <c r="F83" s="3">
        <v>0.4</v>
      </c>
      <c r="G83" s="3">
        <v>19.600000000000001</v>
      </c>
      <c r="H83" s="3">
        <v>10</v>
      </c>
      <c r="I83" s="3"/>
      <c r="J83" s="14" t="s">
        <v>19</v>
      </c>
      <c r="K83" s="4"/>
    </row>
    <row r="84" spans="1:11" x14ac:dyDescent="0.2">
      <c r="A84" s="12"/>
      <c r="B84" s="41" t="s">
        <v>27</v>
      </c>
      <c r="C84" s="31">
        <f t="shared" ref="C84:H84" si="14">SUM(C81:C83)</f>
        <v>350</v>
      </c>
      <c r="D84" s="31">
        <f t="shared" si="14"/>
        <v>350</v>
      </c>
      <c r="E84" s="31">
        <f t="shared" si="14"/>
        <v>4.4800000000000004</v>
      </c>
      <c r="F84" s="31">
        <f t="shared" si="14"/>
        <v>7.1000000000000005</v>
      </c>
      <c r="G84" s="31">
        <f t="shared" si="14"/>
        <v>57.400000000000006</v>
      </c>
      <c r="H84" s="31">
        <f t="shared" si="14"/>
        <v>166.8</v>
      </c>
      <c r="I84" s="31"/>
      <c r="J84" s="31"/>
      <c r="K84" s="17">
        <f>75/H85*H84</f>
        <v>7.4722255405566838</v>
      </c>
    </row>
    <row r="85" spans="1:11" x14ac:dyDescent="0.2">
      <c r="A85" s="12"/>
      <c r="B85" s="44" t="s">
        <v>56</v>
      </c>
      <c r="C85" s="52">
        <f>(SUM(C72,C80,C84))</f>
        <v>1740</v>
      </c>
      <c r="D85" s="52">
        <f>(SUM(D72,D80,D84))</f>
        <v>1970</v>
      </c>
      <c r="E85" s="34">
        <f>E72+E80+E84</f>
        <v>58.679999999999993</v>
      </c>
      <c r="F85" s="34">
        <f>F72+F80+F84</f>
        <v>59.500000000000007</v>
      </c>
      <c r="G85" s="34">
        <f>G72+G80+G84</f>
        <v>245.04</v>
      </c>
      <c r="H85" s="34">
        <f>H72+H80+H84</f>
        <v>1674.2</v>
      </c>
      <c r="I85" s="34">
        <f>I72+I80+I84</f>
        <v>28.09</v>
      </c>
      <c r="J85" s="33"/>
      <c r="K85" s="35"/>
    </row>
    <row r="86" spans="1:11" x14ac:dyDescent="0.2">
      <c r="A86" s="12"/>
      <c r="B86" s="44" t="s">
        <v>29</v>
      </c>
      <c r="C86" s="33"/>
      <c r="D86" s="33"/>
      <c r="E86" s="33">
        <v>1</v>
      </c>
      <c r="F86" s="33">
        <v>1</v>
      </c>
      <c r="G86" s="33">
        <v>4</v>
      </c>
      <c r="H86" s="33"/>
      <c r="I86" s="33"/>
      <c r="J86" s="33"/>
      <c r="K86" s="35"/>
    </row>
    <row r="87" spans="1:11" x14ac:dyDescent="0.2">
      <c r="A87" s="36" t="s">
        <v>57</v>
      </c>
      <c r="B87" s="25"/>
      <c r="C87" s="38"/>
      <c r="D87" s="38"/>
      <c r="E87" s="38"/>
      <c r="F87" s="38"/>
      <c r="G87" s="38"/>
      <c r="H87" s="38"/>
      <c r="I87" s="38"/>
      <c r="J87" s="38"/>
      <c r="K87" s="7"/>
    </row>
    <row r="88" spans="1:11" ht="38.25" x14ac:dyDescent="0.2">
      <c r="A88" s="12" t="s">
        <v>13</v>
      </c>
      <c r="B88" s="8" t="s">
        <v>154</v>
      </c>
      <c r="C88" s="3">
        <v>200</v>
      </c>
      <c r="D88" s="3">
        <v>250</v>
      </c>
      <c r="E88" s="14">
        <v>5.5</v>
      </c>
      <c r="F88" s="3">
        <v>4.54</v>
      </c>
      <c r="G88" s="3">
        <v>17.86</v>
      </c>
      <c r="H88" s="3">
        <v>134.32</v>
      </c>
      <c r="I88" s="3">
        <v>0.7</v>
      </c>
      <c r="J88" s="3" t="s">
        <v>155</v>
      </c>
      <c r="K88" s="4"/>
    </row>
    <row r="89" spans="1:11" x14ac:dyDescent="0.2">
      <c r="A89" s="12"/>
      <c r="B89" s="8" t="s">
        <v>75</v>
      </c>
      <c r="C89" s="3">
        <v>200</v>
      </c>
      <c r="D89" s="3">
        <v>200</v>
      </c>
      <c r="E89" s="3">
        <v>0.2</v>
      </c>
      <c r="F89" s="3">
        <v>0</v>
      </c>
      <c r="G89" s="3">
        <v>6.5</v>
      </c>
      <c r="H89" s="3">
        <v>26.8</v>
      </c>
      <c r="I89" s="3">
        <v>0.04</v>
      </c>
      <c r="J89" s="3" t="s">
        <v>144</v>
      </c>
      <c r="K89" s="4"/>
    </row>
    <row r="90" spans="1:11" x14ac:dyDescent="0.2">
      <c r="A90" s="12"/>
      <c r="B90" s="8" t="s">
        <v>58</v>
      </c>
      <c r="C90" s="3">
        <v>45</v>
      </c>
      <c r="D90" s="3">
        <v>45</v>
      </c>
      <c r="E90" s="14">
        <v>8</v>
      </c>
      <c r="F90" s="3">
        <v>0.8</v>
      </c>
      <c r="G90" s="3">
        <v>49.2</v>
      </c>
      <c r="H90" s="3">
        <v>235</v>
      </c>
      <c r="I90" s="3"/>
      <c r="J90" s="3" t="s">
        <v>19</v>
      </c>
      <c r="K90" s="4"/>
    </row>
    <row r="91" spans="1:11" x14ac:dyDescent="0.2">
      <c r="A91" s="12"/>
      <c r="B91" s="41" t="s">
        <v>20</v>
      </c>
      <c r="C91" s="31">
        <f t="shared" ref="C91:H91" si="15">SUM(C88:C90)</f>
        <v>445</v>
      </c>
      <c r="D91" s="31">
        <f t="shared" si="15"/>
        <v>495</v>
      </c>
      <c r="E91" s="31">
        <f t="shared" si="15"/>
        <v>13.7</v>
      </c>
      <c r="F91" s="31">
        <f t="shared" si="15"/>
        <v>5.34</v>
      </c>
      <c r="G91" s="31">
        <f t="shared" si="15"/>
        <v>73.56</v>
      </c>
      <c r="H91" s="31">
        <f t="shared" si="15"/>
        <v>396.12</v>
      </c>
      <c r="I91" s="31"/>
      <c r="J91" s="31"/>
      <c r="K91" s="17">
        <f>75/H102*H91</f>
        <v>17.674670410737232</v>
      </c>
    </row>
    <row r="92" spans="1:11" ht="25.5" x14ac:dyDescent="0.2">
      <c r="A92" s="12" t="s">
        <v>51</v>
      </c>
      <c r="B92" s="18" t="s">
        <v>158</v>
      </c>
      <c r="C92" s="3">
        <v>80</v>
      </c>
      <c r="D92" s="3">
        <v>100</v>
      </c>
      <c r="E92" s="10">
        <v>1.2</v>
      </c>
      <c r="F92" s="10">
        <v>0.1</v>
      </c>
      <c r="G92" s="10">
        <v>17.2</v>
      </c>
      <c r="H92" s="10">
        <v>75.7</v>
      </c>
      <c r="I92" s="10">
        <v>3.6</v>
      </c>
      <c r="J92" s="10" t="s">
        <v>159</v>
      </c>
      <c r="K92" s="4"/>
    </row>
    <row r="93" spans="1:11" ht="51" x14ac:dyDescent="0.2">
      <c r="A93" s="12"/>
      <c r="B93" s="18" t="s">
        <v>59</v>
      </c>
      <c r="C93" s="10">
        <v>250</v>
      </c>
      <c r="D93" s="10">
        <v>300</v>
      </c>
      <c r="E93" s="10">
        <v>2.81</v>
      </c>
      <c r="F93" s="10">
        <v>2.11</v>
      </c>
      <c r="G93" s="10">
        <v>2.11</v>
      </c>
      <c r="H93" s="10">
        <v>239.36</v>
      </c>
      <c r="I93" s="10">
        <v>8.33</v>
      </c>
      <c r="J93" s="10">
        <v>82</v>
      </c>
      <c r="K93" s="4"/>
    </row>
    <row r="94" spans="1:11" x14ac:dyDescent="0.2">
      <c r="A94" s="12"/>
      <c r="B94" s="18" t="s">
        <v>162</v>
      </c>
      <c r="C94" s="10">
        <v>200</v>
      </c>
      <c r="D94" s="10">
        <v>250</v>
      </c>
      <c r="E94" s="46">
        <v>27.3</v>
      </c>
      <c r="F94" s="10">
        <v>8.1</v>
      </c>
      <c r="G94" s="10">
        <v>33.200000000000003</v>
      </c>
      <c r="H94" s="10">
        <v>314.60000000000002</v>
      </c>
      <c r="I94" s="3">
        <v>2.36</v>
      </c>
      <c r="J94" s="10" t="s">
        <v>163</v>
      </c>
      <c r="K94" s="4"/>
    </row>
    <row r="95" spans="1:11" ht="25.5" x14ac:dyDescent="0.2">
      <c r="A95" s="12"/>
      <c r="B95" s="18" t="s">
        <v>143</v>
      </c>
      <c r="C95" s="10">
        <v>200</v>
      </c>
      <c r="D95" s="10">
        <v>200</v>
      </c>
      <c r="E95" s="10">
        <v>0.1</v>
      </c>
      <c r="F95" s="10">
        <v>0.1</v>
      </c>
      <c r="G95" s="10">
        <v>7.9</v>
      </c>
      <c r="H95" s="10">
        <v>32.700000000000003</v>
      </c>
      <c r="I95" s="10">
        <v>1.2</v>
      </c>
      <c r="J95" s="10" t="s">
        <v>128</v>
      </c>
      <c r="K95" s="4"/>
    </row>
    <row r="96" spans="1:11" x14ac:dyDescent="0.2">
      <c r="A96" s="12"/>
      <c r="B96" s="8" t="s">
        <v>18</v>
      </c>
      <c r="C96" s="3">
        <v>80</v>
      </c>
      <c r="D96" s="3">
        <v>100</v>
      </c>
      <c r="E96" s="14">
        <v>8</v>
      </c>
      <c r="F96" s="3">
        <v>0.8</v>
      </c>
      <c r="G96" s="3">
        <v>49.2</v>
      </c>
      <c r="H96" s="3">
        <v>235</v>
      </c>
      <c r="I96" s="3"/>
      <c r="J96" s="3" t="s">
        <v>19</v>
      </c>
      <c r="K96" s="4"/>
    </row>
    <row r="97" spans="1:11" x14ac:dyDescent="0.2">
      <c r="A97" s="12"/>
      <c r="B97" s="41" t="s">
        <v>25</v>
      </c>
      <c r="C97" s="31">
        <f t="shared" ref="C97:H97" si="16">SUM(C92:C96)</f>
        <v>810</v>
      </c>
      <c r="D97" s="31">
        <f t="shared" si="16"/>
        <v>950</v>
      </c>
      <c r="E97" s="31">
        <f t="shared" si="16"/>
        <v>39.410000000000004</v>
      </c>
      <c r="F97" s="31">
        <f t="shared" si="16"/>
        <v>11.209999999999999</v>
      </c>
      <c r="G97" s="31">
        <f t="shared" si="16"/>
        <v>109.61000000000001</v>
      </c>
      <c r="H97" s="31">
        <f t="shared" si="16"/>
        <v>897.36000000000013</v>
      </c>
      <c r="I97" s="31"/>
      <c r="J97" s="31"/>
      <c r="K97" s="17">
        <f>75/H102*H97</f>
        <v>40.039741088001527</v>
      </c>
    </row>
    <row r="98" spans="1:11" x14ac:dyDescent="0.2">
      <c r="A98" s="12" t="s">
        <v>54</v>
      </c>
      <c r="B98" s="45" t="s">
        <v>164</v>
      </c>
      <c r="C98" s="10">
        <v>100</v>
      </c>
      <c r="D98" s="10">
        <v>100</v>
      </c>
      <c r="E98" s="10">
        <v>19.600000000000001</v>
      </c>
      <c r="F98" s="10">
        <v>5.7</v>
      </c>
      <c r="G98" s="10">
        <v>16.399999999999999</v>
      </c>
      <c r="H98" s="10">
        <v>195.8</v>
      </c>
      <c r="I98" s="10">
        <v>13.5</v>
      </c>
      <c r="J98" s="10" t="s">
        <v>165</v>
      </c>
      <c r="K98" s="26"/>
    </row>
    <row r="99" spans="1:11" ht="18" customHeight="1" x14ac:dyDescent="0.2">
      <c r="A99" s="12"/>
      <c r="B99" s="18" t="s">
        <v>168</v>
      </c>
      <c r="C99" s="10">
        <v>200</v>
      </c>
      <c r="D99" s="10">
        <v>200</v>
      </c>
      <c r="E99" s="10">
        <v>0.4</v>
      </c>
      <c r="F99" s="10">
        <v>0.1</v>
      </c>
      <c r="G99" s="10">
        <v>18.399999999999999</v>
      </c>
      <c r="H99" s="10">
        <v>75.8</v>
      </c>
      <c r="I99" s="10">
        <v>0</v>
      </c>
      <c r="J99" s="10" t="s">
        <v>169</v>
      </c>
      <c r="K99" s="4"/>
    </row>
    <row r="100" spans="1:11" x14ac:dyDescent="0.2">
      <c r="A100" s="12"/>
      <c r="B100" s="18" t="s">
        <v>166</v>
      </c>
      <c r="C100" s="3">
        <v>40</v>
      </c>
      <c r="D100" s="3">
        <v>40</v>
      </c>
      <c r="E100" s="3">
        <v>0.2</v>
      </c>
      <c r="F100" s="3">
        <v>0</v>
      </c>
      <c r="G100" s="3">
        <v>288</v>
      </c>
      <c r="H100" s="3">
        <v>115.8</v>
      </c>
      <c r="I100" s="3"/>
      <c r="J100" s="14" t="s">
        <v>167</v>
      </c>
      <c r="K100" s="4"/>
    </row>
    <row r="101" spans="1:11" x14ac:dyDescent="0.2">
      <c r="A101" s="12"/>
      <c r="B101" s="41" t="s">
        <v>27</v>
      </c>
      <c r="C101" s="31">
        <f t="shared" ref="C101:I101" si="17">SUM(C98:C100)</f>
        <v>340</v>
      </c>
      <c r="D101" s="31">
        <f t="shared" si="17"/>
        <v>340</v>
      </c>
      <c r="E101" s="31">
        <f t="shared" si="17"/>
        <v>20.2</v>
      </c>
      <c r="F101" s="31">
        <f t="shared" si="17"/>
        <v>5.8</v>
      </c>
      <c r="G101" s="31">
        <f t="shared" si="17"/>
        <v>322.8</v>
      </c>
      <c r="H101" s="31">
        <f t="shared" si="17"/>
        <v>387.40000000000003</v>
      </c>
      <c r="I101" s="31">
        <f t="shared" si="17"/>
        <v>13.5</v>
      </c>
      <c r="J101" s="31"/>
      <c r="K101" s="17">
        <f>75/H102*H101</f>
        <v>17.285588501261245</v>
      </c>
    </row>
    <row r="102" spans="1:11" x14ac:dyDescent="0.2">
      <c r="A102" s="12"/>
      <c r="B102" s="44" t="s">
        <v>63</v>
      </c>
      <c r="C102" s="52">
        <f>(SUM(C91,C97,C101))</f>
        <v>1595</v>
      </c>
      <c r="D102" s="52">
        <f>(SUM(D91,D97,D101))</f>
        <v>1785</v>
      </c>
      <c r="E102" s="33">
        <f>E91+E97+E101</f>
        <v>73.31</v>
      </c>
      <c r="F102" s="33">
        <f>F91+F97+F101</f>
        <v>22.349999999999998</v>
      </c>
      <c r="G102" s="33">
        <f>G91+G97+G101</f>
        <v>505.97</v>
      </c>
      <c r="H102" s="33">
        <f>H91+H97+H101</f>
        <v>1680.88</v>
      </c>
      <c r="I102" s="33">
        <f>I91+I97+I101</f>
        <v>13.5</v>
      </c>
      <c r="J102" s="33"/>
      <c r="K102" s="35"/>
    </row>
    <row r="103" spans="1:11" x14ac:dyDescent="0.2">
      <c r="A103" s="12"/>
      <c r="B103" s="44" t="s">
        <v>29</v>
      </c>
      <c r="C103" s="33"/>
      <c r="D103" s="33"/>
      <c r="E103" s="33">
        <v>1</v>
      </c>
      <c r="F103" s="33">
        <v>1</v>
      </c>
      <c r="G103" s="33">
        <v>4</v>
      </c>
      <c r="H103" s="33"/>
      <c r="I103" s="33"/>
      <c r="J103" s="33"/>
      <c r="K103" s="35"/>
    </row>
    <row r="104" spans="1:11" x14ac:dyDescent="0.2">
      <c r="A104" s="36" t="s">
        <v>64</v>
      </c>
      <c r="B104" s="25"/>
      <c r="C104" s="38"/>
      <c r="D104" s="38"/>
      <c r="E104" s="38"/>
      <c r="F104" s="38"/>
      <c r="G104" s="38"/>
      <c r="H104" s="38"/>
      <c r="I104" s="38"/>
      <c r="J104" s="38"/>
      <c r="K104" s="7"/>
    </row>
    <row r="105" spans="1:11" x14ac:dyDescent="0.2">
      <c r="A105" s="12" t="s">
        <v>65</v>
      </c>
      <c r="B105" s="8" t="s">
        <v>14</v>
      </c>
      <c r="C105" s="3">
        <v>10</v>
      </c>
      <c r="D105" s="3">
        <v>10</v>
      </c>
      <c r="E105" s="3">
        <v>0.1</v>
      </c>
      <c r="F105" s="3">
        <v>7.3</v>
      </c>
      <c r="G105" s="3">
        <v>0.1</v>
      </c>
      <c r="H105" s="3">
        <v>66.099999999999994</v>
      </c>
      <c r="I105" s="3"/>
      <c r="J105" s="3" t="s">
        <v>106</v>
      </c>
      <c r="K105" s="26"/>
    </row>
    <row r="106" spans="1:11" ht="25.5" x14ac:dyDescent="0.2">
      <c r="A106" s="12"/>
      <c r="B106" s="18" t="s">
        <v>170</v>
      </c>
      <c r="C106" s="10">
        <v>200</v>
      </c>
      <c r="D106" s="10">
        <v>250</v>
      </c>
      <c r="E106" s="10">
        <v>5.3</v>
      </c>
      <c r="F106" s="10">
        <v>5.7</v>
      </c>
      <c r="G106" s="10">
        <v>25.3</v>
      </c>
      <c r="H106" s="10">
        <v>174.3</v>
      </c>
      <c r="I106" s="10">
        <v>0</v>
      </c>
      <c r="J106" s="10" t="s">
        <v>171</v>
      </c>
      <c r="K106" s="4"/>
    </row>
    <row r="107" spans="1:11" x14ac:dyDescent="0.2">
      <c r="A107" s="12"/>
      <c r="B107" s="8" t="s">
        <v>32</v>
      </c>
      <c r="C107" s="3">
        <v>200</v>
      </c>
      <c r="D107" s="3">
        <v>200</v>
      </c>
      <c r="E107" s="3">
        <v>7.2</v>
      </c>
      <c r="F107" s="3">
        <v>7.3</v>
      </c>
      <c r="G107" s="3">
        <v>23.17</v>
      </c>
      <c r="H107" s="3">
        <v>175</v>
      </c>
      <c r="I107" s="3">
        <v>1.8</v>
      </c>
      <c r="J107" s="3">
        <v>350</v>
      </c>
      <c r="K107" s="4"/>
    </row>
    <row r="108" spans="1:11" x14ac:dyDescent="0.2">
      <c r="A108" s="12"/>
      <c r="B108" s="8" t="s">
        <v>18</v>
      </c>
      <c r="C108" s="3">
        <v>45</v>
      </c>
      <c r="D108" s="3">
        <v>45</v>
      </c>
      <c r="E108" s="14">
        <v>2.8</v>
      </c>
      <c r="F108" s="3">
        <v>0.02</v>
      </c>
      <c r="G108" s="3">
        <v>17.149999999999999</v>
      </c>
      <c r="H108" s="3">
        <v>82.25</v>
      </c>
      <c r="I108" s="3"/>
      <c r="J108" s="3" t="s">
        <v>19</v>
      </c>
      <c r="K108" s="4"/>
    </row>
    <row r="109" spans="1:11" x14ac:dyDescent="0.2">
      <c r="A109" s="12"/>
      <c r="B109" s="41" t="s">
        <v>66</v>
      </c>
      <c r="C109" s="31">
        <f t="shared" ref="C109:I109" si="18">SUM(C105:C108)</f>
        <v>455</v>
      </c>
      <c r="D109" s="31">
        <f t="shared" si="18"/>
        <v>505</v>
      </c>
      <c r="E109" s="43">
        <f t="shared" si="18"/>
        <v>15.399999999999999</v>
      </c>
      <c r="F109" s="31">
        <f t="shared" si="18"/>
        <v>20.32</v>
      </c>
      <c r="G109" s="31">
        <f t="shared" si="18"/>
        <v>65.72</v>
      </c>
      <c r="H109" s="31">
        <f t="shared" si="18"/>
        <v>497.65</v>
      </c>
      <c r="I109" s="31">
        <f t="shared" si="18"/>
        <v>1.8</v>
      </c>
      <c r="J109" s="31"/>
      <c r="K109" s="17">
        <f>75/H122*H109</f>
        <v>18.096100420357523</v>
      </c>
    </row>
    <row r="110" spans="1:11" ht="18.75" customHeight="1" x14ac:dyDescent="0.2">
      <c r="A110" s="12" t="s">
        <v>51</v>
      </c>
      <c r="B110" s="18" t="s">
        <v>214</v>
      </c>
      <c r="C110" s="3">
        <v>100</v>
      </c>
      <c r="D110" s="3">
        <v>100</v>
      </c>
      <c r="E110" s="85">
        <v>2.87</v>
      </c>
      <c r="F110" s="85">
        <v>8.3699999999999992</v>
      </c>
      <c r="G110" s="85">
        <v>10.130000000000001</v>
      </c>
      <c r="H110" s="85">
        <v>127.78</v>
      </c>
      <c r="I110" s="3">
        <v>11.55</v>
      </c>
      <c r="J110" s="3" t="s">
        <v>215</v>
      </c>
      <c r="K110" s="4"/>
    </row>
    <row r="111" spans="1:11" ht="38.25" x14ac:dyDescent="0.2">
      <c r="A111" s="12"/>
      <c r="B111" s="18" t="s">
        <v>172</v>
      </c>
      <c r="C111" s="10">
        <v>200</v>
      </c>
      <c r="D111" s="10">
        <v>250</v>
      </c>
      <c r="E111" s="73">
        <v>5.16</v>
      </c>
      <c r="F111" s="72">
        <v>14.5</v>
      </c>
      <c r="G111" s="73">
        <v>26.6</v>
      </c>
      <c r="H111" s="72">
        <v>264.5</v>
      </c>
      <c r="I111" s="10">
        <v>0</v>
      </c>
      <c r="J111" s="10">
        <v>113</v>
      </c>
      <c r="K111" s="4"/>
    </row>
    <row r="112" spans="1:11" ht="25.5" x14ac:dyDescent="0.2">
      <c r="A112" s="12"/>
      <c r="B112" s="8" t="s">
        <v>173</v>
      </c>
      <c r="C112" s="3">
        <v>75</v>
      </c>
      <c r="D112" s="3">
        <v>75</v>
      </c>
      <c r="E112" s="14">
        <v>13.7</v>
      </c>
      <c r="F112" s="3">
        <v>13.1</v>
      </c>
      <c r="G112" s="3">
        <v>12.4</v>
      </c>
      <c r="H112" s="3">
        <v>221.3</v>
      </c>
      <c r="I112" s="3">
        <v>0.09</v>
      </c>
      <c r="J112" s="3" t="s">
        <v>174</v>
      </c>
      <c r="K112" s="4"/>
    </row>
    <row r="113" spans="1:11" ht="25.5" x14ac:dyDescent="0.2">
      <c r="A113" s="12"/>
      <c r="B113" s="9" t="s">
        <v>119</v>
      </c>
      <c r="C113" s="3">
        <v>100</v>
      </c>
      <c r="D113" s="3">
        <v>100</v>
      </c>
      <c r="E113" s="3">
        <v>3.3</v>
      </c>
      <c r="F113" s="3">
        <v>2.4</v>
      </c>
      <c r="G113" s="3">
        <v>8.9</v>
      </c>
      <c r="H113" s="14">
        <v>70.8</v>
      </c>
      <c r="I113" s="3">
        <v>2.68</v>
      </c>
      <c r="J113" s="3" t="s">
        <v>112</v>
      </c>
      <c r="K113" s="4"/>
    </row>
    <row r="114" spans="1:11" ht="25.5" x14ac:dyDescent="0.2">
      <c r="A114" s="12"/>
      <c r="B114" s="8" t="s">
        <v>175</v>
      </c>
      <c r="C114" s="3">
        <v>150</v>
      </c>
      <c r="D114" s="3">
        <v>200</v>
      </c>
      <c r="E114" s="3">
        <v>6.4</v>
      </c>
      <c r="F114" s="3">
        <v>6.5</v>
      </c>
      <c r="G114" s="3">
        <v>35.5</v>
      </c>
      <c r="H114" s="3">
        <v>225.8</v>
      </c>
      <c r="I114" s="3">
        <v>0</v>
      </c>
      <c r="J114" s="3" t="s">
        <v>176</v>
      </c>
      <c r="K114" s="4"/>
    </row>
    <row r="115" spans="1:11" x14ac:dyDescent="0.2">
      <c r="A115" s="12"/>
      <c r="B115" s="18" t="s">
        <v>141</v>
      </c>
      <c r="C115" s="10">
        <v>200</v>
      </c>
      <c r="D115" s="10">
        <v>200</v>
      </c>
      <c r="E115" s="10">
        <v>0.3</v>
      </c>
      <c r="F115" s="10">
        <v>0.1</v>
      </c>
      <c r="G115" s="10">
        <v>10.3</v>
      </c>
      <c r="H115" s="10">
        <v>42.8</v>
      </c>
      <c r="I115" s="10">
        <v>2.5</v>
      </c>
      <c r="J115" s="10" t="s">
        <v>142</v>
      </c>
      <c r="K115" s="4"/>
    </row>
    <row r="116" spans="1:11" x14ac:dyDescent="0.2">
      <c r="A116" s="12"/>
      <c r="B116" s="8" t="s">
        <v>18</v>
      </c>
      <c r="C116" s="3">
        <v>80</v>
      </c>
      <c r="D116" s="3">
        <v>100</v>
      </c>
      <c r="E116" s="14">
        <v>8</v>
      </c>
      <c r="F116" s="3">
        <v>0.8</v>
      </c>
      <c r="G116" s="3">
        <v>49.2</v>
      </c>
      <c r="H116" s="3">
        <v>235</v>
      </c>
      <c r="I116" s="3"/>
      <c r="J116" s="3" t="s">
        <v>19</v>
      </c>
      <c r="K116" s="4"/>
    </row>
    <row r="117" spans="1:11" x14ac:dyDescent="0.2">
      <c r="A117" s="12"/>
      <c r="B117" s="41" t="s">
        <v>68</v>
      </c>
      <c r="C117" s="31">
        <f t="shared" ref="C117:I117" si="19">SUM(C110:C116)</f>
        <v>905</v>
      </c>
      <c r="D117" s="31">
        <f t="shared" si="19"/>
        <v>1025</v>
      </c>
      <c r="E117" s="31">
        <f t="shared" si="19"/>
        <v>39.730000000000004</v>
      </c>
      <c r="F117" s="31">
        <f t="shared" si="19"/>
        <v>45.769999999999996</v>
      </c>
      <c r="G117" s="31">
        <f t="shared" si="19"/>
        <v>153.03</v>
      </c>
      <c r="H117" s="31">
        <f t="shared" si="19"/>
        <v>1187.9799999999998</v>
      </c>
      <c r="I117" s="31">
        <f t="shared" si="19"/>
        <v>16.82</v>
      </c>
      <c r="J117" s="31"/>
      <c r="K117" s="17">
        <f>75/H122*H117</f>
        <v>43.19864438335442</v>
      </c>
    </row>
    <row r="118" spans="1:11" ht="25.5" x14ac:dyDescent="0.2">
      <c r="A118" s="12" t="s">
        <v>54</v>
      </c>
      <c r="B118" s="18" t="s">
        <v>101</v>
      </c>
      <c r="C118" s="10">
        <v>60</v>
      </c>
      <c r="D118" s="10">
        <v>60</v>
      </c>
      <c r="E118" s="46">
        <v>7.9</v>
      </c>
      <c r="F118" s="10">
        <v>4.7</v>
      </c>
      <c r="G118" s="10">
        <v>55.5</v>
      </c>
      <c r="H118" s="10">
        <v>339</v>
      </c>
      <c r="I118" s="10">
        <v>0</v>
      </c>
      <c r="J118" s="10" t="s">
        <v>124</v>
      </c>
      <c r="K118" s="4"/>
    </row>
    <row r="119" spans="1:11" ht="25.5" x14ac:dyDescent="0.2">
      <c r="A119" s="12"/>
      <c r="B119" s="18" t="s">
        <v>150</v>
      </c>
      <c r="C119" s="10">
        <v>200</v>
      </c>
      <c r="D119" s="10">
        <v>200</v>
      </c>
      <c r="E119" s="10">
        <v>0.3</v>
      </c>
      <c r="F119" s="10">
        <v>0</v>
      </c>
      <c r="G119" s="10">
        <v>6.7</v>
      </c>
      <c r="H119" s="10">
        <v>27.9</v>
      </c>
      <c r="I119" s="10">
        <v>1.1599999999999999</v>
      </c>
      <c r="J119" s="10" t="s">
        <v>151</v>
      </c>
      <c r="K119" s="4"/>
    </row>
    <row r="120" spans="1:11" x14ac:dyDescent="0.2">
      <c r="A120" s="12"/>
      <c r="B120" s="18" t="s">
        <v>210</v>
      </c>
      <c r="C120" s="3">
        <v>100</v>
      </c>
      <c r="D120" s="3">
        <v>100</v>
      </c>
      <c r="E120" s="3">
        <v>0.4</v>
      </c>
      <c r="F120" s="3">
        <v>0.4</v>
      </c>
      <c r="G120" s="3">
        <v>19.600000000000001</v>
      </c>
      <c r="H120" s="3">
        <v>10</v>
      </c>
      <c r="I120" s="3">
        <v>0.46</v>
      </c>
      <c r="J120" s="10" t="s">
        <v>19</v>
      </c>
      <c r="K120" s="4"/>
    </row>
    <row r="121" spans="1:11" x14ac:dyDescent="0.2">
      <c r="A121" s="12"/>
      <c r="B121" s="41" t="s">
        <v>27</v>
      </c>
      <c r="C121" s="31">
        <f t="shared" ref="C121:I121" si="20">SUM(C118:C120)</f>
        <v>360</v>
      </c>
      <c r="D121" s="31">
        <f t="shared" si="20"/>
        <v>360</v>
      </c>
      <c r="E121" s="43">
        <f t="shared" si="20"/>
        <v>8.6000000000000014</v>
      </c>
      <c r="F121" s="31">
        <f t="shared" si="20"/>
        <v>5.1000000000000005</v>
      </c>
      <c r="G121" s="31">
        <f t="shared" si="20"/>
        <v>81.800000000000011</v>
      </c>
      <c r="H121" s="31">
        <f t="shared" si="20"/>
        <v>376.9</v>
      </c>
      <c r="I121" s="31">
        <f t="shared" si="20"/>
        <v>1.6199999999999999</v>
      </c>
      <c r="J121" s="31"/>
      <c r="K121" s="17">
        <f>75/H122*H121</f>
        <v>13.705255196288055</v>
      </c>
    </row>
    <row r="122" spans="1:11" x14ac:dyDescent="0.2">
      <c r="A122" s="12"/>
      <c r="B122" s="44" t="s">
        <v>69</v>
      </c>
      <c r="C122" s="52">
        <f>(SUM(C109,C117,C121))</f>
        <v>1720</v>
      </c>
      <c r="D122" s="52">
        <f>(SUM(D109,D117,D121))</f>
        <v>1890</v>
      </c>
      <c r="E122" s="34">
        <f>E109+E117+E121</f>
        <v>63.730000000000004</v>
      </c>
      <c r="F122" s="34">
        <f t="shared" ref="F122:I122" si="21">F109+F117+F121</f>
        <v>71.19</v>
      </c>
      <c r="G122" s="34">
        <f t="shared" si="21"/>
        <v>300.55</v>
      </c>
      <c r="H122" s="34">
        <f t="shared" si="21"/>
        <v>2062.5299999999997</v>
      </c>
      <c r="I122" s="34">
        <f t="shared" si="21"/>
        <v>20.240000000000002</v>
      </c>
      <c r="J122" s="33"/>
      <c r="K122" s="35"/>
    </row>
    <row r="123" spans="1:11" x14ac:dyDescent="0.2">
      <c r="A123" s="12"/>
      <c r="B123" s="44" t="s">
        <v>29</v>
      </c>
      <c r="C123" s="33"/>
      <c r="D123" s="33"/>
      <c r="E123" s="34">
        <v>1</v>
      </c>
      <c r="F123" s="33">
        <v>1</v>
      </c>
      <c r="G123" s="33">
        <v>4.9000000000000004</v>
      </c>
      <c r="H123" s="33"/>
      <c r="I123" s="33"/>
      <c r="J123" s="33"/>
      <c r="K123" s="35"/>
    </row>
    <row r="124" spans="1:11" ht="13.5" thickBot="1" x14ac:dyDescent="0.25">
      <c r="A124" s="36" t="s">
        <v>70</v>
      </c>
      <c r="B124" s="37"/>
      <c r="C124" s="38"/>
      <c r="D124" s="38"/>
      <c r="E124" s="38"/>
      <c r="F124" s="38"/>
      <c r="G124" s="38"/>
      <c r="H124" s="38"/>
      <c r="I124" s="38"/>
      <c r="J124" s="38"/>
      <c r="K124" s="7"/>
    </row>
    <row r="125" spans="1:11" ht="26.25" thickBot="1" x14ac:dyDescent="0.25">
      <c r="A125" s="12" t="s">
        <v>65</v>
      </c>
      <c r="B125" s="62" t="s">
        <v>177</v>
      </c>
      <c r="C125" s="47">
        <v>200</v>
      </c>
      <c r="D125" s="65">
        <v>250</v>
      </c>
      <c r="E125" s="63">
        <v>4.9000000000000004</v>
      </c>
      <c r="F125" s="63">
        <v>4.5</v>
      </c>
      <c r="G125" s="63">
        <v>18.38</v>
      </c>
      <c r="H125" s="63">
        <v>133.4</v>
      </c>
      <c r="I125" s="10">
        <v>0.72</v>
      </c>
      <c r="J125" s="64" t="s">
        <v>178</v>
      </c>
      <c r="K125" s="4"/>
    </row>
    <row r="126" spans="1:11" x14ac:dyDescent="0.2">
      <c r="A126" s="12"/>
      <c r="B126" s="8" t="s">
        <v>42</v>
      </c>
      <c r="C126" s="3">
        <v>200</v>
      </c>
      <c r="D126" s="3">
        <v>200</v>
      </c>
      <c r="E126" s="3">
        <v>1.6</v>
      </c>
      <c r="F126" s="3">
        <v>1.1000000000000001</v>
      </c>
      <c r="G126" s="3">
        <v>8.6999999999999993</v>
      </c>
      <c r="H126" s="3">
        <v>50.9</v>
      </c>
      <c r="I126" s="3">
        <v>0.3</v>
      </c>
      <c r="J126" s="3" t="s">
        <v>131</v>
      </c>
      <c r="K126" s="4"/>
    </row>
    <row r="127" spans="1:11" x14ac:dyDescent="0.2">
      <c r="A127" s="12"/>
      <c r="B127" s="8" t="s">
        <v>18</v>
      </c>
      <c r="C127" s="3">
        <v>60</v>
      </c>
      <c r="D127" s="3">
        <v>100</v>
      </c>
      <c r="E127" s="14">
        <v>8</v>
      </c>
      <c r="F127" s="3">
        <v>0.8</v>
      </c>
      <c r="G127" s="3">
        <v>49.2</v>
      </c>
      <c r="H127" s="3">
        <v>235</v>
      </c>
      <c r="I127" s="3"/>
      <c r="J127" s="3" t="s">
        <v>19</v>
      </c>
      <c r="K127" s="4"/>
    </row>
    <row r="128" spans="1:11" x14ac:dyDescent="0.2">
      <c r="A128" s="12"/>
      <c r="B128" s="48" t="s">
        <v>20</v>
      </c>
      <c r="C128" s="31">
        <f t="shared" ref="C128:I128" si="22">SUM(C125:C127)</f>
        <v>460</v>
      </c>
      <c r="D128" s="31">
        <f t="shared" si="22"/>
        <v>550</v>
      </c>
      <c r="E128" s="31">
        <f t="shared" si="22"/>
        <v>14.5</v>
      </c>
      <c r="F128" s="31">
        <f t="shared" si="22"/>
        <v>6.3999999999999995</v>
      </c>
      <c r="G128" s="31">
        <f t="shared" si="22"/>
        <v>76.28</v>
      </c>
      <c r="H128" s="31">
        <f t="shared" si="22"/>
        <v>419.3</v>
      </c>
      <c r="I128" s="31">
        <f t="shared" si="22"/>
        <v>1.02</v>
      </c>
      <c r="J128" s="31"/>
      <c r="K128" s="17">
        <f>75/H138*H128</f>
        <v>19.315459738345314</v>
      </c>
    </row>
    <row r="129" spans="1:11" ht="42" customHeight="1" x14ac:dyDescent="0.2">
      <c r="A129" s="12" t="s">
        <v>51</v>
      </c>
      <c r="B129" s="18" t="s">
        <v>67</v>
      </c>
      <c r="C129" s="3">
        <v>80</v>
      </c>
      <c r="D129" s="3">
        <v>100</v>
      </c>
      <c r="E129" s="3">
        <v>1.3</v>
      </c>
      <c r="F129" s="3">
        <v>4.3</v>
      </c>
      <c r="G129" s="3">
        <v>13.3</v>
      </c>
      <c r="H129" s="3">
        <v>97.9</v>
      </c>
      <c r="I129" s="3">
        <v>2.5299999999999998</v>
      </c>
      <c r="J129" s="3" t="s">
        <v>115</v>
      </c>
      <c r="K129" s="4"/>
    </row>
    <row r="130" spans="1:11" ht="25.5" customHeight="1" x14ac:dyDescent="0.2">
      <c r="A130" s="12"/>
      <c r="B130" s="8" t="s">
        <v>179</v>
      </c>
      <c r="C130" s="10">
        <v>200</v>
      </c>
      <c r="D130" s="10">
        <v>250</v>
      </c>
      <c r="E130" s="10">
        <v>4.9000000000000004</v>
      </c>
      <c r="F130" s="46">
        <v>5.7</v>
      </c>
      <c r="G130" s="10">
        <v>11.26</v>
      </c>
      <c r="H130" s="10">
        <v>116.8</v>
      </c>
      <c r="I130" s="10">
        <v>6.42</v>
      </c>
      <c r="J130" s="10" t="s">
        <v>180</v>
      </c>
      <c r="K130" s="4"/>
    </row>
    <row r="131" spans="1:11" ht="25.5" x14ac:dyDescent="0.2">
      <c r="A131" s="12"/>
      <c r="B131" s="49" t="s">
        <v>195</v>
      </c>
      <c r="C131" s="50">
        <v>200</v>
      </c>
      <c r="D131" s="50">
        <v>250</v>
      </c>
      <c r="E131" s="50">
        <v>22.1</v>
      </c>
      <c r="F131" s="50">
        <v>21.9</v>
      </c>
      <c r="G131" s="50">
        <v>13.2</v>
      </c>
      <c r="H131" s="50">
        <v>339.4</v>
      </c>
      <c r="I131" s="50">
        <v>28.9</v>
      </c>
      <c r="J131" s="50" t="s">
        <v>181</v>
      </c>
      <c r="K131" s="4"/>
    </row>
    <row r="132" spans="1:11" ht="25.5" x14ac:dyDescent="0.2">
      <c r="A132" s="12"/>
      <c r="B132" s="18" t="s">
        <v>71</v>
      </c>
      <c r="C132" s="3">
        <v>200</v>
      </c>
      <c r="D132" s="3">
        <v>200</v>
      </c>
      <c r="E132" s="3">
        <v>0.51</v>
      </c>
      <c r="F132" s="3">
        <v>0</v>
      </c>
      <c r="G132" s="3">
        <v>19.8</v>
      </c>
      <c r="H132" s="3">
        <v>81</v>
      </c>
      <c r="I132" s="3">
        <v>0.02</v>
      </c>
      <c r="J132" s="3" t="s">
        <v>122</v>
      </c>
      <c r="K132" s="4"/>
    </row>
    <row r="133" spans="1:11" x14ac:dyDescent="0.2">
      <c r="A133" s="12"/>
      <c r="B133" s="8" t="s">
        <v>18</v>
      </c>
      <c r="C133" s="3">
        <v>80</v>
      </c>
      <c r="D133" s="3">
        <v>100</v>
      </c>
      <c r="E133" s="14">
        <v>8</v>
      </c>
      <c r="F133" s="3">
        <v>0.8</v>
      </c>
      <c r="G133" s="3">
        <v>49.2</v>
      </c>
      <c r="H133" s="3">
        <v>235</v>
      </c>
      <c r="I133" s="3"/>
      <c r="J133" s="3" t="s">
        <v>19</v>
      </c>
      <c r="K133" s="4"/>
    </row>
    <row r="134" spans="1:11" x14ac:dyDescent="0.2">
      <c r="A134" s="12"/>
      <c r="B134" s="48" t="s">
        <v>25</v>
      </c>
      <c r="C134" s="31">
        <f t="shared" ref="C134:I134" si="23">SUM(C129:C133)</f>
        <v>760</v>
      </c>
      <c r="D134" s="31">
        <f t="shared" si="23"/>
        <v>900</v>
      </c>
      <c r="E134" s="31">
        <f t="shared" si="23"/>
        <v>36.81</v>
      </c>
      <c r="F134" s="43">
        <f t="shared" si="23"/>
        <v>32.699999999999996</v>
      </c>
      <c r="G134" s="31">
        <f t="shared" si="23"/>
        <v>106.76</v>
      </c>
      <c r="H134" s="31">
        <f t="shared" si="23"/>
        <v>870.09999999999991</v>
      </c>
      <c r="I134" s="31">
        <f t="shared" si="23"/>
        <v>37.869999999999997</v>
      </c>
      <c r="J134" s="31"/>
      <c r="K134" s="17">
        <f>75/H138*H134</f>
        <v>40.081997420305882</v>
      </c>
    </row>
    <row r="135" spans="1:11" x14ac:dyDescent="0.2">
      <c r="A135" s="12" t="s">
        <v>54</v>
      </c>
      <c r="B135" s="18" t="s">
        <v>182</v>
      </c>
      <c r="C135" s="10">
        <v>200</v>
      </c>
      <c r="D135" s="10">
        <v>200</v>
      </c>
      <c r="E135" s="10">
        <v>5.4</v>
      </c>
      <c r="F135" s="10">
        <v>5</v>
      </c>
      <c r="G135" s="10">
        <v>21.6</v>
      </c>
      <c r="H135" s="10">
        <v>153</v>
      </c>
      <c r="I135" s="10">
        <v>0</v>
      </c>
      <c r="J135" s="10" t="s">
        <v>167</v>
      </c>
      <c r="K135" s="4"/>
    </row>
    <row r="136" spans="1:11" ht="25.5" x14ac:dyDescent="0.2">
      <c r="A136" s="12"/>
      <c r="B136" s="18" t="s">
        <v>184</v>
      </c>
      <c r="C136" s="10">
        <v>50</v>
      </c>
      <c r="D136" s="10">
        <v>50</v>
      </c>
      <c r="E136" s="10">
        <v>8.3000000000000007</v>
      </c>
      <c r="F136" s="10">
        <v>10.4</v>
      </c>
      <c r="G136" s="10">
        <v>15</v>
      </c>
      <c r="H136" s="10">
        <v>185.7</v>
      </c>
      <c r="I136" s="10">
        <v>7.0000000000000007E-2</v>
      </c>
      <c r="J136" s="10" t="s">
        <v>183</v>
      </c>
      <c r="K136" s="4"/>
    </row>
    <row r="137" spans="1:11" x14ac:dyDescent="0.2">
      <c r="A137" s="12"/>
      <c r="B137" s="48" t="s">
        <v>27</v>
      </c>
      <c r="C137" s="31">
        <f t="shared" ref="C137:I137" si="24">SUM(C135:C136)</f>
        <v>250</v>
      </c>
      <c r="D137" s="31">
        <f t="shared" si="24"/>
        <v>250</v>
      </c>
      <c r="E137" s="31">
        <f t="shared" si="24"/>
        <v>13.700000000000001</v>
      </c>
      <c r="F137" s="31">
        <f t="shared" si="24"/>
        <v>15.4</v>
      </c>
      <c r="G137" s="31">
        <f t="shared" si="24"/>
        <v>36.6</v>
      </c>
      <c r="H137" s="31">
        <f t="shared" si="24"/>
        <v>338.7</v>
      </c>
      <c r="I137" s="31">
        <f t="shared" si="24"/>
        <v>7.0000000000000007E-2</v>
      </c>
      <c r="J137" s="31"/>
      <c r="K137" s="17">
        <f>75/H138*H137</f>
        <v>15.602542841348813</v>
      </c>
    </row>
    <row r="138" spans="1:11" x14ac:dyDescent="0.2">
      <c r="A138" s="12"/>
      <c r="B138" s="51" t="s">
        <v>73</v>
      </c>
      <c r="C138" s="52">
        <f>(SUM(C128,C134,C137))</f>
        <v>1470</v>
      </c>
      <c r="D138" s="52">
        <f>(SUM(D128,D134,D137))</f>
        <v>1700</v>
      </c>
      <c r="E138" s="33">
        <f>E128+E134++E137</f>
        <v>65.010000000000005</v>
      </c>
      <c r="F138" s="33">
        <f>F128+F134++F137</f>
        <v>54.499999999999993</v>
      </c>
      <c r="G138" s="33">
        <f>G128+G134++G137</f>
        <v>219.64000000000001</v>
      </c>
      <c r="H138" s="33">
        <f>H128+H134++H137</f>
        <v>1628.1</v>
      </c>
      <c r="I138" s="33">
        <f>I128+I134++I137</f>
        <v>38.96</v>
      </c>
      <c r="J138" s="33"/>
      <c r="K138" s="35"/>
    </row>
    <row r="139" spans="1:11" x14ac:dyDescent="0.2">
      <c r="A139" s="12"/>
      <c r="B139" s="51" t="s">
        <v>29</v>
      </c>
      <c r="C139" s="33"/>
      <c r="D139" s="33"/>
      <c r="E139" s="33">
        <v>1</v>
      </c>
      <c r="F139" s="33">
        <v>1</v>
      </c>
      <c r="G139" s="33">
        <v>4</v>
      </c>
      <c r="H139" s="33"/>
      <c r="I139" s="33"/>
      <c r="J139" s="33"/>
      <c r="K139" s="35"/>
    </row>
    <row r="140" spans="1:11" x14ac:dyDescent="0.2">
      <c r="A140" s="36" t="s">
        <v>74</v>
      </c>
      <c r="B140" s="37"/>
      <c r="C140" s="38"/>
      <c r="D140" s="38"/>
      <c r="E140" s="38"/>
      <c r="F140" s="38"/>
      <c r="G140" s="38"/>
      <c r="H140" s="38"/>
      <c r="I140" s="38"/>
      <c r="J140" s="38"/>
      <c r="K140" s="7"/>
    </row>
    <row r="141" spans="1:11" x14ac:dyDescent="0.2">
      <c r="A141" s="12" t="s">
        <v>65</v>
      </c>
      <c r="B141" s="8" t="s">
        <v>14</v>
      </c>
      <c r="C141" s="3">
        <v>10</v>
      </c>
      <c r="D141" s="3">
        <v>10</v>
      </c>
      <c r="E141" s="3">
        <v>0.1</v>
      </c>
      <c r="F141" s="3">
        <v>7.3</v>
      </c>
      <c r="G141" s="3">
        <v>0.1</v>
      </c>
      <c r="H141" s="3">
        <v>66.099999999999994</v>
      </c>
      <c r="I141" s="3"/>
      <c r="J141" s="3" t="s">
        <v>106</v>
      </c>
      <c r="K141" s="4"/>
    </row>
    <row r="142" spans="1:11" ht="25.5" x14ac:dyDescent="0.2">
      <c r="A142" s="12"/>
      <c r="B142" s="8" t="s">
        <v>189</v>
      </c>
      <c r="C142" s="3">
        <v>200</v>
      </c>
      <c r="D142" s="3">
        <v>250</v>
      </c>
      <c r="E142" s="3">
        <v>5.9</v>
      </c>
      <c r="F142" s="3">
        <v>6.3</v>
      </c>
      <c r="G142" s="3">
        <v>27.2</v>
      </c>
      <c r="H142" s="3">
        <v>189.3</v>
      </c>
      <c r="I142" s="3">
        <v>0.52</v>
      </c>
      <c r="J142" s="3" t="s">
        <v>190</v>
      </c>
      <c r="K142" s="4"/>
    </row>
    <row r="143" spans="1:11" x14ac:dyDescent="0.2">
      <c r="A143" s="12"/>
      <c r="B143" s="8" t="s">
        <v>17</v>
      </c>
      <c r="C143" s="3">
        <v>200</v>
      </c>
      <c r="D143" s="3">
        <v>200</v>
      </c>
      <c r="E143" s="3">
        <v>4.5999999999999996</v>
      </c>
      <c r="F143" s="3">
        <v>3.6</v>
      </c>
      <c r="G143" s="3">
        <v>12.6</v>
      </c>
      <c r="H143" s="3">
        <v>100.4</v>
      </c>
      <c r="I143" s="3">
        <v>0.68</v>
      </c>
      <c r="J143" s="3" t="s">
        <v>107</v>
      </c>
      <c r="K143" s="4"/>
    </row>
    <row r="144" spans="1:11" x14ac:dyDescent="0.2">
      <c r="A144" s="12"/>
      <c r="B144" s="8" t="s">
        <v>18</v>
      </c>
      <c r="C144" s="3">
        <v>80</v>
      </c>
      <c r="D144" s="3">
        <v>100</v>
      </c>
      <c r="E144" s="14">
        <v>8</v>
      </c>
      <c r="F144" s="3">
        <v>0.8</v>
      </c>
      <c r="G144" s="3">
        <v>49.2</v>
      </c>
      <c r="H144" s="3">
        <v>235</v>
      </c>
      <c r="I144" s="3"/>
      <c r="J144" s="3" t="s">
        <v>19</v>
      </c>
      <c r="K144" s="4"/>
    </row>
    <row r="145" spans="1:11" x14ac:dyDescent="0.2">
      <c r="A145" s="12"/>
      <c r="B145" s="41" t="s">
        <v>20</v>
      </c>
      <c r="C145" s="31">
        <f t="shared" ref="C145:I145" si="25">SUM(C141:C144)</f>
        <v>490</v>
      </c>
      <c r="D145" s="31">
        <f t="shared" si="25"/>
        <v>560</v>
      </c>
      <c r="E145" s="31">
        <f t="shared" si="25"/>
        <v>18.600000000000001</v>
      </c>
      <c r="F145" s="31">
        <f t="shared" si="25"/>
        <v>18</v>
      </c>
      <c r="G145" s="31">
        <f t="shared" si="25"/>
        <v>89.1</v>
      </c>
      <c r="H145" s="31">
        <f t="shared" si="25"/>
        <v>590.79999999999995</v>
      </c>
      <c r="I145" s="31">
        <f t="shared" si="25"/>
        <v>1.2000000000000002</v>
      </c>
      <c r="J145" s="31"/>
      <c r="K145" s="17">
        <f>75/H157*H145</f>
        <v>25.166127108536376</v>
      </c>
    </row>
    <row r="146" spans="1:11" ht="25.5" x14ac:dyDescent="0.2">
      <c r="A146" s="12" t="s">
        <v>51</v>
      </c>
      <c r="B146" s="8" t="s">
        <v>191</v>
      </c>
      <c r="C146" s="3">
        <v>80</v>
      </c>
      <c r="D146" s="3">
        <v>100</v>
      </c>
      <c r="E146" s="14">
        <v>1.2</v>
      </c>
      <c r="F146" s="3">
        <v>4.3</v>
      </c>
      <c r="G146" s="3">
        <v>10.4</v>
      </c>
      <c r="H146" s="3">
        <v>85.1</v>
      </c>
      <c r="I146" s="3">
        <v>2.77</v>
      </c>
      <c r="J146" s="3" t="s">
        <v>192</v>
      </c>
      <c r="K146" s="26"/>
    </row>
    <row r="147" spans="1:11" ht="40.5" customHeight="1" x14ac:dyDescent="0.2">
      <c r="A147" s="12"/>
      <c r="B147" s="18" t="s">
        <v>199</v>
      </c>
      <c r="C147" s="10">
        <v>200</v>
      </c>
      <c r="D147" s="10">
        <v>250</v>
      </c>
      <c r="E147" s="10">
        <v>5.16</v>
      </c>
      <c r="F147" s="10">
        <v>2.78</v>
      </c>
      <c r="G147" s="10">
        <v>18.5</v>
      </c>
      <c r="H147" s="10">
        <v>119.6</v>
      </c>
      <c r="I147" s="10">
        <v>6.88</v>
      </c>
      <c r="J147" s="10" t="s">
        <v>200</v>
      </c>
      <c r="K147" s="4"/>
    </row>
    <row r="148" spans="1:11" ht="13.5" thickBot="1" x14ac:dyDescent="0.25">
      <c r="A148" s="12"/>
      <c r="B148" s="18" t="s">
        <v>44</v>
      </c>
      <c r="C148" s="3">
        <v>100</v>
      </c>
      <c r="D148" s="3">
        <v>120</v>
      </c>
      <c r="E148" s="67">
        <v>16.899999999999999</v>
      </c>
      <c r="F148" s="67">
        <v>16.399999999999999</v>
      </c>
      <c r="G148" s="67">
        <v>4</v>
      </c>
      <c r="H148" s="67">
        <v>232</v>
      </c>
      <c r="I148" s="10">
        <v>1.41</v>
      </c>
      <c r="J148" s="69" t="s">
        <v>133</v>
      </c>
      <c r="K148" s="4"/>
    </row>
    <row r="149" spans="1:11" ht="25.5" x14ac:dyDescent="0.2">
      <c r="A149" s="12"/>
      <c r="B149" s="18" t="s">
        <v>126</v>
      </c>
      <c r="C149" s="10">
        <v>200</v>
      </c>
      <c r="D149" s="10">
        <v>200</v>
      </c>
      <c r="E149" s="13">
        <v>6.46</v>
      </c>
      <c r="F149" s="10">
        <v>9.5</v>
      </c>
      <c r="G149" s="10">
        <v>36.1</v>
      </c>
      <c r="H149" s="10">
        <v>256.5</v>
      </c>
      <c r="I149" s="10">
        <v>0</v>
      </c>
      <c r="J149" s="10">
        <v>203</v>
      </c>
      <c r="K149" s="4"/>
    </row>
    <row r="150" spans="1:11" ht="25.5" x14ac:dyDescent="0.2">
      <c r="A150" s="12"/>
      <c r="B150" s="9" t="s">
        <v>147</v>
      </c>
      <c r="C150" s="10">
        <v>200</v>
      </c>
      <c r="D150" s="10">
        <v>200</v>
      </c>
      <c r="E150" s="10">
        <v>0.2</v>
      </c>
      <c r="F150" s="10">
        <v>1</v>
      </c>
      <c r="G150" s="10">
        <v>7.4</v>
      </c>
      <c r="H150" s="10">
        <v>39</v>
      </c>
      <c r="I150" s="10">
        <v>16</v>
      </c>
      <c r="J150" s="10" t="s">
        <v>148</v>
      </c>
      <c r="K150" s="4"/>
    </row>
    <row r="151" spans="1:11" x14ac:dyDescent="0.2">
      <c r="A151" s="12"/>
      <c r="B151" s="8" t="s">
        <v>18</v>
      </c>
      <c r="C151" s="3">
        <v>80</v>
      </c>
      <c r="D151" s="3">
        <v>100</v>
      </c>
      <c r="E151" s="14">
        <v>8</v>
      </c>
      <c r="F151" s="3">
        <v>0.8</v>
      </c>
      <c r="G151" s="3">
        <v>49.2</v>
      </c>
      <c r="H151" s="3">
        <v>235</v>
      </c>
      <c r="I151" s="3"/>
      <c r="J151" s="3" t="s">
        <v>19</v>
      </c>
      <c r="K151" s="4"/>
    </row>
    <row r="152" spans="1:11" x14ac:dyDescent="0.2">
      <c r="A152" s="12"/>
      <c r="B152" s="41" t="s">
        <v>25</v>
      </c>
      <c r="C152" s="31">
        <f>SUM(C146:C151)</f>
        <v>860</v>
      </c>
      <c r="D152" s="31">
        <f>SUM(D146:D151)</f>
        <v>970</v>
      </c>
      <c r="E152" s="31">
        <f>SUM(E147:E151)</f>
        <v>36.72</v>
      </c>
      <c r="F152" s="31">
        <f>SUM(F147:F151)</f>
        <v>30.48</v>
      </c>
      <c r="G152" s="31">
        <f>SUM(G147:G151)</f>
        <v>115.2</v>
      </c>
      <c r="H152" s="31">
        <f>SUM(H147:H151)</f>
        <v>882.1</v>
      </c>
      <c r="I152" s="31">
        <f>SUM(I147:I151)</f>
        <v>24.29</v>
      </c>
      <c r="J152" s="31"/>
      <c r="K152" s="17">
        <f>75/H157*H152</f>
        <v>37.574544215368888</v>
      </c>
    </row>
    <row r="153" spans="1:11" ht="41.25" customHeight="1" x14ac:dyDescent="0.2">
      <c r="A153" s="12" t="s">
        <v>54</v>
      </c>
      <c r="B153" s="8" t="s">
        <v>196</v>
      </c>
      <c r="C153" s="10">
        <v>50</v>
      </c>
      <c r="D153" s="10">
        <v>50</v>
      </c>
      <c r="E153" s="10">
        <v>3.79</v>
      </c>
      <c r="F153" s="10">
        <v>5.14</v>
      </c>
      <c r="G153" s="10">
        <v>10.54</v>
      </c>
      <c r="H153" s="10">
        <v>136.80000000000001</v>
      </c>
      <c r="I153" s="10">
        <v>13.5</v>
      </c>
      <c r="J153" s="10">
        <v>406</v>
      </c>
      <c r="K153" s="4"/>
    </row>
    <row r="154" spans="1:11" x14ac:dyDescent="0.2">
      <c r="A154" s="12"/>
      <c r="B154" s="9" t="s">
        <v>104</v>
      </c>
      <c r="C154" s="10">
        <v>200</v>
      </c>
      <c r="D154" s="10">
        <v>200</v>
      </c>
      <c r="E154" s="10">
        <v>0</v>
      </c>
      <c r="F154" s="10">
        <v>0</v>
      </c>
      <c r="G154" s="10">
        <v>14.97</v>
      </c>
      <c r="H154" s="10">
        <v>57</v>
      </c>
      <c r="I154" s="10">
        <v>1.4</v>
      </c>
      <c r="J154" s="10">
        <v>387</v>
      </c>
      <c r="K154" s="4"/>
    </row>
    <row r="155" spans="1:11" ht="25.5" x14ac:dyDescent="0.2">
      <c r="A155" s="12"/>
      <c r="B155" s="18" t="s">
        <v>212</v>
      </c>
      <c r="C155" s="10">
        <v>200</v>
      </c>
      <c r="D155" s="10">
        <v>200</v>
      </c>
      <c r="E155" s="10">
        <v>0.8</v>
      </c>
      <c r="F155" s="10">
        <v>0.8</v>
      </c>
      <c r="G155" s="10">
        <v>19.600000000000001</v>
      </c>
      <c r="H155" s="10">
        <v>94</v>
      </c>
      <c r="I155" s="10">
        <v>20</v>
      </c>
      <c r="J155" s="10" t="s">
        <v>62</v>
      </c>
      <c r="K155" s="4"/>
    </row>
    <row r="156" spans="1:11" x14ac:dyDescent="0.2">
      <c r="A156" s="12"/>
      <c r="B156" s="15" t="s">
        <v>27</v>
      </c>
      <c r="C156" s="31">
        <f t="shared" ref="C156:I156" si="26">SUM(C153:C155)</f>
        <v>450</v>
      </c>
      <c r="D156" s="31">
        <f t="shared" si="26"/>
        <v>450</v>
      </c>
      <c r="E156" s="16">
        <f t="shared" si="26"/>
        <v>4.59</v>
      </c>
      <c r="F156" s="16">
        <f t="shared" si="26"/>
        <v>5.9399999999999995</v>
      </c>
      <c r="G156" s="16">
        <f t="shared" si="26"/>
        <v>45.11</v>
      </c>
      <c r="H156" s="16">
        <f t="shared" si="26"/>
        <v>287.8</v>
      </c>
      <c r="I156" s="16">
        <f t="shared" si="26"/>
        <v>34.9</v>
      </c>
      <c r="J156" s="19"/>
      <c r="K156" s="17">
        <f>75/H157*H156</f>
        <v>12.259328676094736</v>
      </c>
    </row>
    <row r="157" spans="1:11" x14ac:dyDescent="0.2">
      <c r="A157" s="12"/>
      <c r="B157" s="32" t="s">
        <v>76</v>
      </c>
      <c r="C157" s="52">
        <f t="shared" ref="C157:D157" si="27">(SUM(C145,C152,C156))</f>
        <v>1800</v>
      </c>
      <c r="D157" s="52">
        <f t="shared" si="27"/>
        <v>1980</v>
      </c>
      <c r="E157" s="52">
        <f>E145+E152+E156</f>
        <v>59.91</v>
      </c>
      <c r="F157" s="52">
        <f t="shared" ref="F157:I157" si="28">F145+F152+F156</f>
        <v>54.42</v>
      </c>
      <c r="G157" s="52">
        <f t="shared" si="28"/>
        <v>249.41000000000003</v>
      </c>
      <c r="H157" s="52">
        <f t="shared" si="28"/>
        <v>1760.7</v>
      </c>
      <c r="I157" s="52">
        <f t="shared" si="28"/>
        <v>60.39</v>
      </c>
      <c r="J157" s="53"/>
      <c r="K157" s="35"/>
    </row>
    <row r="158" spans="1:11" x14ac:dyDescent="0.2">
      <c r="A158" s="12"/>
      <c r="B158" s="32" t="s">
        <v>29</v>
      </c>
      <c r="C158" s="52"/>
      <c r="D158" s="52"/>
      <c r="E158" s="52">
        <v>0.9</v>
      </c>
      <c r="F158" s="52">
        <v>1</v>
      </c>
      <c r="G158" s="52">
        <v>4</v>
      </c>
      <c r="H158" s="52"/>
      <c r="I158" s="52"/>
      <c r="J158" s="53"/>
      <c r="K158" s="35"/>
    </row>
    <row r="159" spans="1:11" ht="13.9" customHeight="1" x14ac:dyDescent="0.2">
      <c r="A159" s="36" t="s">
        <v>77</v>
      </c>
      <c r="B159" s="25"/>
      <c r="C159" s="38"/>
      <c r="D159" s="38"/>
      <c r="E159" s="38"/>
      <c r="F159" s="38"/>
      <c r="G159" s="38"/>
      <c r="H159" s="38"/>
      <c r="I159" s="38"/>
      <c r="J159" s="38"/>
      <c r="K159" s="7"/>
    </row>
    <row r="160" spans="1:11" x14ac:dyDescent="0.2">
      <c r="A160" s="12" t="s">
        <v>65</v>
      </c>
      <c r="B160" s="18" t="s">
        <v>197</v>
      </c>
      <c r="C160" s="10">
        <v>200</v>
      </c>
      <c r="D160" s="10">
        <v>250</v>
      </c>
      <c r="E160" s="10">
        <v>8.1999999999999993</v>
      </c>
      <c r="F160" s="10">
        <v>9.1999999999999993</v>
      </c>
      <c r="G160" s="10">
        <v>38.6</v>
      </c>
      <c r="H160" s="10">
        <v>270.3</v>
      </c>
      <c r="I160" s="10">
        <v>0.55000000000000004</v>
      </c>
      <c r="J160" s="10" t="s">
        <v>198</v>
      </c>
      <c r="K160" s="4"/>
    </row>
    <row r="161" spans="1:11" x14ac:dyDescent="0.2">
      <c r="A161" s="12"/>
      <c r="B161" s="8" t="s">
        <v>32</v>
      </c>
      <c r="C161" s="3">
        <v>200</v>
      </c>
      <c r="D161" s="3">
        <v>200</v>
      </c>
      <c r="E161" s="3">
        <v>7.2</v>
      </c>
      <c r="F161" s="3">
        <v>7.3</v>
      </c>
      <c r="G161" s="3">
        <v>23.17</v>
      </c>
      <c r="H161" s="3">
        <v>175</v>
      </c>
      <c r="I161" s="3">
        <v>1.8</v>
      </c>
      <c r="J161" s="3">
        <v>350</v>
      </c>
      <c r="K161" s="4"/>
    </row>
    <row r="162" spans="1:11" x14ac:dyDescent="0.2">
      <c r="A162" s="12"/>
      <c r="B162" s="8" t="s">
        <v>58</v>
      </c>
      <c r="C162" s="3">
        <v>80</v>
      </c>
      <c r="D162" s="3">
        <v>100</v>
      </c>
      <c r="E162" s="14">
        <v>8</v>
      </c>
      <c r="F162" s="3">
        <v>0.8</v>
      </c>
      <c r="G162" s="3">
        <v>49.2</v>
      </c>
      <c r="H162" s="3">
        <v>235</v>
      </c>
      <c r="I162" s="3"/>
      <c r="J162" s="3" t="s">
        <v>19</v>
      </c>
      <c r="K162" s="4"/>
    </row>
    <row r="163" spans="1:11" x14ac:dyDescent="0.2">
      <c r="A163" s="12"/>
      <c r="B163" s="41" t="s">
        <v>20</v>
      </c>
      <c r="C163" s="31">
        <f t="shared" ref="C163:I163" si="29">SUM(C160:C162)</f>
        <v>480</v>
      </c>
      <c r="D163" s="31">
        <f t="shared" si="29"/>
        <v>550</v>
      </c>
      <c r="E163" s="31">
        <f t="shared" si="29"/>
        <v>23.4</v>
      </c>
      <c r="F163" s="31">
        <f t="shared" si="29"/>
        <v>17.3</v>
      </c>
      <c r="G163" s="31">
        <f t="shared" si="29"/>
        <v>110.97</v>
      </c>
      <c r="H163" s="31">
        <f t="shared" si="29"/>
        <v>680.3</v>
      </c>
      <c r="I163" s="31">
        <f t="shared" si="29"/>
        <v>2.35</v>
      </c>
      <c r="J163" s="31"/>
      <c r="K163" s="17">
        <f>75/H174*H163</f>
        <v>29.573460539738477</v>
      </c>
    </row>
    <row r="164" spans="1:11" ht="51.75" customHeight="1" x14ac:dyDescent="0.2">
      <c r="A164" s="12" t="s">
        <v>51</v>
      </c>
      <c r="B164" s="8" t="s">
        <v>218</v>
      </c>
      <c r="C164" s="10">
        <v>100</v>
      </c>
      <c r="D164" s="10">
        <v>100</v>
      </c>
      <c r="E164" s="10">
        <v>2.2000000000000002</v>
      </c>
      <c r="F164" s="46">
        <v>5.74</v>
      </c>
      <c r="G164" s="10">
        <v>8.3000000000000007</v>
      </c>
      <c r="H164" s="10">
        <v>93.9</v>
      </c>
      <c r="I164" s="10">
        <v>9.73</v>
      </c>
      <c r="J164" s="10" t="s">
        <v>157</v>
      </c>
      <c r="K164" s="4"/>
    </row>
    <row r="165" spans="1:11" ht="42" customHeight="1" x14ac:dyDescent="0.2">
      <c r="A165" s="12"/>
      <c r="B165" s="18" t="s">
        <v>193</v>
      </c>
      <c r="C165" s="10">
        <v>200</v>
      </c>
      <c r="D165" s="10">
        <v>250</v>
      </c>
      <c r="E165" s="10">
        <v>5.2</v>
      </c>
      <c r="F165" s="10">
        <v>5.78</v>
      </c>
      <c r="G165" s="10">
        <v>10.76</v>
      </c>
      <c r="H165" s="10">
        <v>115.58</v>
      </c>
      <c r="I165" s="10">
        <v>6.42</v>
      </c>
      <c r="J165" s="10" t="s">
        <v>194</v>
      </c>
      <c r="K165" s="4"/>
    </row>
    <row r="166" spans="1:11" ht="29.25" customHeight="1" x14ac:dyDescent="0.2">
      <c r="A166" s="12"/>
      <c r="B166" s="8" t="s">
        <v>203</v>
      </c>
      <c r="C166" s="10">
        <v>80</v>
      </c>
      <c r="D166" s="10">
        <v>120</v>
      </c>
      <c r="E166" s="10">
        <v>11.6</v>
      </c>
      <c r="F166" s="10">
        <v>11.7</v>
      </c>
      <c r="G166" s="10">
        <v>6.4</v>
      </c>
      <c r="H166" s="10">
        <v>11.5</v>
      </c>
      <c r="I166" s="10">
        <v>0.37</v>
      </c>
      <c r="J166" s="10" t="s">
        <v>202</v>
      </c>
      <c r="K166" s="4"/>
    </row>
    <row r="167" spans="1:11" ht="25.5" x14ac:dyDescent="0.2">
      <c r="A167" s="12"/>
      <c r="B167" s="9" t="s">
        <v>201</v>
      </c>
      <c r="C167" s="10">
        <v>150</v>
      </c>
      <c r="D167" s="10">
        <v>200</v>
      </c>
      <c r="E167" s="10">
        <v>8.3000000000000007</v>
      </c>
      <c r="F167" s="10">
        <v>6.3</v>
      </c>
      <c r="G167" s="10">
        <v>36</v>
      </c>
      <c r="H167" s="10">
        <v>233.7</v>
      </c>
      <c r="I167" s="10">
        <v>0</v>
      </c>
      <c r="J167" s="10" t="s">
        <v>161</v>
      </c>
      <c r="K167" s="4"/>
    </row>
    <row r="168" spans="1:11" x14ac:dyDescent="0.2">
      <c r="A168" s="12"/>
      <c r="B168" s="18" t="s">
        <v>60</v>
      </c>
      <c r="C168" s="3">
        <v>200</v>
      </c>
      <c r="D168" s="3">
        <v>200</v>
      </c>
      <c r="E168" s="3">
        <v>0.51</v>
      </c>
      <c r="F168" s="3">
        <v>0</v>
      </c>
      <c r="G168" s="3">
        <v>25.23</v>
      </c>
      <c r="H168" s="3">
        <v>103</v>
      </c>
      <c r="I168" s="3" t="s">
        <v>36</v>
      </c>
      <c r="J168" s="3">
        <v>349</v>
      </c>
      <c r="K168" s="4"/>
    </row>
    <row r="169" spans="1:11" x14ac:dyDescent="0.2">
      <c r="A169" s="12"/>
      <c r="B169" s="8" t="s">
        <v>18</v>
      </c>
      <c r="C169" s="3">
        <v>80</v>
      </c>
      <c r="D169" s="3">
        <v>100</v>
      </c>
      <c r="E169" s="14">
        <v>8</v>
      </c>
      <c r="F169" s="3">
        <v>0.8</v>
      </c>
      <c r="G169" s="3">
        <v>49.2</v>
      </c>
      <c r="H169" s="3">
        <v>235</v>
      </c>
      <c r="I169" s="3"/>
      <c r="J169" s="3" t="s">
        <v>19</v>
      </c>
      <c r="K169" s="4"/>
    </row>
    <row r="170" spans="1:11" x14ac:dyDescent="0.2">
      <c r="A170" s="12"/>
      <c r="B170" s="41" t="s">
        <v>25</v>
      </c>
      <c r="C170" s="31">
        <f t="shared" ref="C170:I170" si="30">SUM(C164:C169)</f>
        <v>810</v>
      </c>
      <c r="D170" s="31">
        <f t="shared" si="30"/>
        <v>970</v>
      </c>
      <c r="E170" s="31">
        <f t="shared" si="30"/>
        <v>35.81</v>
      </c>
      <c r="F170" s="43">
        <f t="shared" si="30"/>
        <v>30.32</v>
      </c>
      <c r="G170" s="31">
        <f t="shared" si="30"/>
        <v>135.88999999999999</v>
      </c>
      <c r="H170" s="31">
        <f t="shared" si="30"/>
        <v>792.68000000000006</v>
      </c>
      <c r="I170" s="31">
        <f t="shared" si="30"/>
        <v>16.52</v>
      </c>
      <c r="J170" s="31"/>
      <c r="K170" s="17">
        <f>75/H174*H170</f>
        <v>34.458754521005289</v>
      </c>
    </row>
    <row r="171" spans="1:11" ht="25.5" x14ac:dyDescent="0.2">
      <c r="A171" s="12" t="s">
        <v>54</v>
      </c>
      <c r="B171" s="18" t="s">
        <v>204</v>
      </c>
      <c r="C171" s="10">
        <v>60</v>
      </c>
      <c r="D171" s="10">
        <v>60</v>
      </c>
      <c r="E171" s="10">
        <v>3.7</v>
      </c>
      <c r="F171" s="10">
        <v>1.7</v>
      </c>
      <c r="G171" s="10">
        <v>38.9</v>
      </c>
      <c r="H171" s="10">
        <v>185.4</v>
      </c>
      <c r="I171" s="10">
        <v>0.1</v>
      </c>
      <c r="J171" s="10" t="s">
        <v>205</v>
      </c>
      <c r="K171" s="4"/>
    </row>
    <row r="172" spans="1:11" x14ac:dyDescent="0.2">
      <c r="A172" s="12"/>
      <c r="B172" s="18" t="s">
        <v>60</v>
      </c>
      <c r="C172" s="10">
        <v>200</v>
      </c>
      <c r="D172" s="10">
        <v>200</v>
      </c>
      <c r="E172" s="10">
        <v>1</v>
      </c>
      <c r="F172" s="10">
        <v>0.1</v>
      </c>
      <c r="G172" s="10">
        <v>15.7</v>
      </c>
      <c r="H172" s="10">
        <v>66.900000000000006</v>
      </c>
      <c r="I172" s="10">
        <v>0.32</v>
      </c>
      <c r="J172" s="10" t="s">
        <v>149</v>
      </c>
      <c r="K172" s="4"/>
    </row>
    <row r="173" spans="1:11" x14ac:dyDescent="0.2">
      <c r="A173" s="12"/>
      <c r="B173" s="15" t="s">
        <v>27</v>
      </c>
      <c r="C173" s="31">
        <f t="shared" ref="C173:I173" si="31">SUM(C171:C172)</f>
        <v>260</v>
      </c>
      <c r="D173" s="31">
        <f t="shared" si="31"/>
        <v>260</v>
      </c>
      <c r="E173" s="31">
        <f t="shared" si="31"/>
        <v>4.7</v>
      </c>
      <c r="F173" s="31">
        <f t="shared" si="31"/>
        <v>1.8</v>
      </c>
      <c r="G173" s="31">
        <f t="shared" si="31"/>
        <v>54.599999999999994</v>
      </c>
      <c r="H173" s="31">
        <f t="shared" si="31"/>
        <v>252.3</v>
      </c>
      <c r="I173" s="31">
        <f t="shared" si="31"/>
        <v>0.42000000000000004</v>
      </c>
      <c r="J173" s="31"/>
      <c r="K173" s="17">
        <f>75/H174*H173</f>
        <v>10.967784939256237</v>
      </c>
    </row>
    <row r="174" spans="1:11" x14ac:dyDescent="0.2">
      <c r="A174" s="12"/>
      <c r="B174" s="32" t="s">
        <v>78</v>
      </c>
      <c r="C174" s="52">
        <f>(SUM(C163,C170,C173))</f>
        <v>1550</v>
      </c>
      <c r="D174" s="52">
        <f>(SUM(D163,D170,D173))</f>
        <v>1780</v>
      </c>
      <c r="E174" s="33">
        <f>E163+E170+E173</f>
        <v>63.910000000000004</v>
      </c>
      <c r="F174" s="33">
        <f>F163+F170+F173</f>
        <v>49.42</v>
      </c>
      <c r="G174" s="33">
        <f>G163+G170+G173</f>
        <v>301.45999999999998</v>
      </c>
      <c r="H174" s="33">
        <f>H163+H170+H173</f>
        <v>1725.28</v>
      </c>
      <c r="I174" s="33">
        <f>I163+I170+I173</f>
        <v>19.290000000000003</v>
      </c>
      <c r="J174" s="33"/>
      <c r="K174" s="35"/>
    </row>
    <row r="175" spans="1:11" x14ac:dyDescent="0.2">
      <c r="A175" s="12"/>
      <c r="B175" s="32" t="s">
        <v>29</v>
      </c>
      <c r="C175" s="33"/>
      <c r="D175" s="33"/>
      <c r="E175" s="33">
        <v>1</v>
      </c>
      <c r="F175" s="33">
        <v>1</v>
      </c>
      <c r="G175" s="33">
        <v>4</v>
      </c>
      <c r="H175" s="33"/>
      <c r="I175" s="33"/>
      <c r="J175" s="33"/>
      <c r="K175" s="35"/>
    </row>
    <row r="176" spans="1:11" x14ac:dyDescent="0.2">
      <c r="A176" s="36" t="s">
        <v>79</v>
      </c>
      <c r="B176" s="25"/>
      <c r="C176" s="38"/>
      <c r="D176" s="38"/>
      <c r="E176" s="38"/>
      <c r="F176" s="38"/>
      <c r="G176" s="38"/>
      <c r="H176" s="38"/>
      <c r="I176" s="38"/>
      <c r="J176" s="38"/>
      <c r="K176" s="7"/>
    </row>
    <row r="177" spans="1:11" x14ac:dyDescent="0.2">
      <c r="A177" s="12" t="s">
        <v>65</v>
      </c>
      <c r="B177" s="18" t="s">
        <v>40</v>
      </c>
      <c r="C177" s="10">
        <v>40</v>
      </c>
      <c r="D177" s="10">
        <v>40</v>
      </c>
      <c r="E177" s="10">
        <v>4.8</v>
      </c>
      <c r="F177" s="10">
        <v>4</v>
      </c>
      <c r="G177" s="10">
        <v>0.3</v>
      </c>
      <c r="H177" s="10">
        <v>56.6</v>
      </c>
      <c r="I177" s="10">
        <v>0</v>
      </c>
      <c r="J177" s="10" t="s">
        <v>123</v>
      </c>
      <c r="K177" s="4"/>
    </row>
    <row r="178" spans="1:11" ht="30" customHeight="1" x14ac:dyDescent="0.2">
      <c r="A178" s="12"/>
      <c r="B178" s="18" t="s">
        <v>206</v>
      </c>
      <c r="C178" s="10">
        <v>200</v>
      </c>
      <c r="D178" s="10">
        <v>250</v>
      </c>
      <c r="E178" s="10">
        <v>5.74</v>
      </c>
      <c r="F178" s="10">
        <v>4.82</v>
      </c>
      <c r="G178" s="10">
        <v>15.92</v>
      </c>
      <c r="H178" s="10">
        <v>129.9</v>
      </c>
      <c r="I178" s="10">
        <v>0.72</v>
      </c>
      <c r="J178" s="10" t="s">
        <v>207</v>
      </c>
      <c r="K178" s="4"/>
    </row>
    <row r="179" spans="1:11" ht="25.5" x14ac:dyDescent="0.2">
      <c r="A179" s="12"/>
      <c r="B179" s="18" t="s">
        <v>150</v>
      </c>
      <c r="C179" s="10">
        <v>200</v>
      </c>
      <c r="D179" s="10">
        <v>200</v>
      </c>
      <c r="E179" s="10">
        <v>0.3</v>
      </c>
      <c r="F179" s="10">
        <v>0</v>
      </c>
      <c r="G179" s="10">
        <v>6.7</v>
      </c>
      <c r="H179" s="10">
        <v>27.9</v>
      </c>
      <c r="I179" s="10">
        <v>1.1599999999999999</v>
      </c>
      <c r="J179" s="10" t="s">
        <v>151</v>
      </c>
      <c r="K179" s="4"/>
    </row>
    <row r="180" spans="1:11" x14ac:dyDescent="0.2">
      <c r="A180" s="12"/>
      <c r="B180" s="8" t="s">
        <v>18</v>
      </c>
      <c r="C180" s="3">
        <v>60</v>
      </c>
      <c r="D180" s="3">
        <v>100</v>
      </c>
      <c r="E180" s="14">
        <v>8</v>
      </c>
      <c r="F180" s="3">
        <v>0.8</v>
      </c>
      <c r="G180" s="3">
        <v>49.2</v>
      </c>
      <c r="H180" s="3">
        <v>235</v>
      </c>
      <c r="I180" s="3"/>
      <c r="J180" s="3" t="s">
        <v>19</v>
      </c>
      <c r="K180" s="4"/>
    </row>
    <row r="181" spans="1:11" x14ac:dyDescent="0.2">
      <c r="A181" s="12"/>
      <c r="B181" s="48" t="s">
        <v>20</v>
      </c>
      <c r="C181" s="31">
        <f t="shared" ref="C181:I181" si="32">SUM(C177:C180)</f>
        <v>500</v>
      </c>
      <c r="D181" s="31">
        <f t="shared" si="32"/>
        <v>590</v>
      </c>
      <c r="E181" s="31">
        <f t="shared" si="32"/>
        <v>18.84</v>
      </c>
      <c r="F181" s="31">
        <f t="shared" si="32"/>
        <v>9.620000000000001</v>
      </c>
      <c r="G181" s="31">
        <f t="shared" si="32"/>
        <v>72.12</v>
      </c>
      <c r="H181" s="31">
        <f t="shared" si="32"/>
        <v>449.4</v>
      </c>
      <c r="I181" s="31">
        <f t="shared" si="32"/>
        <v>1.88</v>
      </c>
      <c r="J181" s="31"/>
      <c r="K181" s="17">
        <f>75/H192*H181</f>
        <v>19.40772047815372</v>
      </c>
    </row>
    <row r="182" spans="1:11" ht="24.75" customHeight="1" x14ac:dyDescent="0.2">
      <c r="A182" s="12" t="s">
        <v>51</v>
      </c>
      <c r="B182" s="18" t="s">
        <v>81</v>
      </c>
      <c r="C182" s="10">
        <v>53</v>
      </c>
      <c r="D182" s="10">
        <v>53</v>
      </c>
      <c r="E182" s="10">
        <v>1</v>
      </c>
      <c r="F182" s="10">
        <v>0.4</v>
      </c>
      <c r="G182" s="10">
        <v>2.2999999999999998</v>
      </c>
      <c r="H182" s="10">
        <v>21</v>
      </c>
      <c r="I182" s="10">
        <v>5</v>
      </c>
      <c r="J182" s="10">
        <v>71</v>
      </c>
      <c r="K182" s="4"/>
    </row>
    <row r="183" spans="1:11" x14ac:dyDescent="0.2">
      <c r="A183" s="12"/>
      <c r="B183" s="18" t="s">
        <v>208</v>
      </c>
      <c r="C183" s="10">
        <v>200</v>
      </c>
      <c r="D183" s="10">
        <v>250</v>
      </c>
      <c r="E183" s="10">
        <v>4.5999999999999996</v>
      </c>
      <c r="F183" s="10">
        <v>2.6</v>
      </c>
      <c r="G183" s="10">
        <v>10.8</v>
      </c>
      <c r="H183" s="10">
        <v>85.78</v>
      </c>
      <c r="I183" s="10">
        <v>5.4</v>
      </c>
      <c r="J183" s="10" t="s">
        <v>209</v>
      </c>
      <c r="K183" s="4"/>
    </row>
    <row r="184" spans="1:11" ht="25.5" x14ac:dyDescent="0.2">
      <c r="A184" s="12"/>
      <c r="B184" s="49" t="s">
        <v>102</v>
      </c>
      <c r="C184" s="50">
        <v>80</v>
      </c>
      <c r="D184" s="50">
        <v>120</v>
      </c>
      <c r="E184" s="50">
        <v>12.05</v>
      </c>
      <c r="F184" s="50">
        <v>7.21</v>
      </c>
      <c r="G184" s="50">
        <v>10.220000000000001</v>
      </c>
      <c r="H184" s="50">
        <v>155</v>
      </c>
      <c r="I184" s="50">
        <v>1.2</v>
      </c>
      <c r="J184" s="50">
        <v>279</v>
      </c>
      <c r="K184" s="54"/>
    </row>
    <row r="185" spans="1:11" ht="38.25" x14ac:dyDescent="0.2">
      <c r="A185" s="12"/>
      <c r="B185" s="9" t="s">
        <v>45</v>
      </c>
      <c r="C185" s="10">
        <v>190</v>
      </c>
      <c r="D185" s="10">
        <v>190</v>
      </c>
      <c r="E185" s="10">
        <v>6.46</v>
      </c>
      <c r="F185" s="10">
        <v>9.5</v>
      </c>
      <c r="G185" s="10">
        <v>36.1</v>
      </c>
      <c r="H185" s="10">
        <v>256.5</v>
      </c>
      <c r="I185" s="10"/>
      <c r="J185" s="10">
        <v>203</v>
      </c>
      <c r="K185" s="4"/>
    </row>
    <row r="186" spans="1:11" ht="25.5" x14ac:dyDescent="0.2">
      <c r="A186" s="12"/>
      <c r="B186" s="18" t="s">
        <v>71</v>
      </c>
      <c r="C186" s="3">
        <v>200</v>
      </c>
      <c r="D186" s="3">
        <v>200</v>
      </c>
      <c r="E186" s="3">
        <v>0.51</v>
      </c>
      <c r="F186" s="3">
        <v>0</v>
      </c>
      <c r="G186" s="3">
        <v>25.23</v>
      </c>
      <c r="H186" s="3">
        <v>103</v>
      </c>
      <c r="I186" s="3" t="s">
        <v>36</v>
      </c>
      <c r="J186" s="3">
        <v>349</v>
      </c>
      <c r="K186" s="4"/>
    </row>
    <row r="187" spans="1:11" x14ac:dyDescent="0.2">
      <c r="A187" s="12"/>
      <c r="B187" s="8" t="s">
        <v>18</v>
      </c>
      <c r="C187" s="3">
        <v>80</v>
      </c>
      <c r="D187" s="3">
        <v>100</v>
      </c>
      <c r="E187" s="14">
        <v>8</v>
      </c>
      <c r="F187" s="3">
        <v>0.8</v>
      </c>
      <c r="G187" s="3">
        <v>49.2</v>
      </c>
      <c r="H187" s="3">
        <v>235</v>
      </c>
      <c r="I187" s="3"/>
      <c r="J187" s="3" t="s">
        <v>19</v>
      </c>
      <c r="K187" s="4"/>
    </row>
    <row r="188" spans="1:11" x14ac:dyDescent="0.2">
      <c r="A188" s="12"/>
      <c r="B188" s="41" t="s">
        <v>25</v>
      </c>
      <c r="C188" s="31">
        <f t="shared" ref="C188:I188" si="33">SUM(C182:C187)</f>
        <v>803</v>
      </c>
      <c r="D188" s="31">
        <f t="shared" si="33"/>
        <v>913</v>
      </c>
      <c r="E188" s="31">
        <f t="shared" si="33"/>
        <v>32.620000000000005</v>
      </c>
      <c r="F188" s="31">
        <f t="shared" si="33"/>
        <v>20.51</v>
      </c>
      <c r="G188" s="31">
        <f t="shared" si="33"/>
        <v>133.85000000000002</v>
      </c>
      <c r="H188" s="31">
        <f t="shared" si="33"/>
        <v>856.28</v>
      </c>
      <c r="I188" s="31">
        <f t="shared" si="33"/>
        <v>11.6</v>
      </c>
      <c r="J188" s="31"/>
      <c r="K188" s="17">
        <f>75/H192*H188</f>
        <v>36.979178662735798</v>
      </c>
    </row>
    <row r="189" spans="1:11" x14ac:dyDescent="0.2">
      <c r="A189" s="12" t="s">
        <v>54</v>
      </c>
      <c r="B189" s="55" t="s">
        <v>82</v>
      </c>
      <c r="C189" s="50">
        <v>100</v>
      </c>
      <c r="D189" s="50">
        <v>100</v>
      </c>
      <c r="E189" s="50">
        <v>7.9</v>
      </c>
      <c r="F189" s="50">
        <v>9.4</v>
      </c>
      <c r="G189" s="50">
        <v>55.5</v>
      </c>
      <c r="H189" s="50">
        <v>339</v>
      </c>
      <c r="I189" s="50">
        <v>0</v>
      </c>
      <c r="J189" s="50">
        <v>421</v>
      </c>
      <c r="K189" s="54"/>
    </row>
    <row r="190" spans="1:11" x14ac:dyDescent="0.2">
      <c r="A190" s="12"/>
      <c r="B190" s="55" t="s">
        <v>83</v>
      </c>
      <c r="C190" s="50">
        <v>200</v>
      </c>
      <c r="D190" s="50">
        <v>200</v>
      </c>
      <c r="E190" s="50">
        <v>1</v>
      </c>
      <c r="F190" s="50">
        <v>0.2</v>
      </c>
      <c r="G190" s="50">
        <v>20.2</v>
      </c>
      <c r="H190" s="50">
        <v>92</v>
      </c>
      <c r="I190" s="50"/>
      <c r="J190" s="50" t="s">
        <v>19</v>
      </c>
      <c r="K190" s="4"/>
    </row>
    <row r="191" spans="1:11" x14ac:dyDescent="0.2">
      <c r="A191" s="12"/>
      <c r="B191" s="56" t="s">
        <v>27</v>
      </c>
      <c r="C191" s="31">
        <f t="shared" ref="C191:I191" si="34">SUM(C189:C190)</f>
        <v>300</v>
      </c>
      <c r="D191" s="31">
        <f t="shared" si="34"/>
        <v>300</v>
      </c>
      <c r="E191" s="57">
        <f t="shared" si="34"/>
        <v>8.9</v>
      </c>
      <c r="F191" s="57">
        <f t="shared" si="34"/>
        <v>9.6</v>
      </c>
      <c r="G191" s="57">
        <f t="shared" si="34"/>
        <v>75.7</v>
      </c>
      <c r="H191" s="57">
        <f t="shared" si="34"/>
        <v>431</v>
      </c>
      <c r="I191" s="57">
        <f t="shared" si="34"/>
        <v>0</v>
      </c>
      <c r="J191" s="57"/>
      <c r="K191" s="17">
        <f>75/H192*H191</f>
        <v>18.613100859110489</v>
      </c>
    </row>
    <row r="192" spans="1:11" x14ac:dyDescent="0.2">
      <c r="A192" s="12"/>
      <c r="B192" s="58" t="s">
        <v>84</v>
      </c>
      <c r="C192" s="21">
        <f t="shared" ref="C192:D192" si="35">(SUM(C181,C188,C191))</f>
        <v>1603</v>
      </c>
      <c r="D192" s="21">
        <f t="shared" si="35"/>
        <v>1803</v>
      </c>
      <c r="E192" s="59">
        <f>E181+E188+E191</f>
        <v>60.360000000000007</v>
      </c>
      <c r="F192" s="59">
        <f>F181+F188+F191</f>
        <v>39.730000000000004</v>
      </c>
      <c r="G192" s="59">
        <f>G181+G188+G191</f>
        <v>281.67</v>
      </c>
      <c r="H192" s="59">
        <f>H181+H188+H191</f>
        <v>1736.6799999999998</v>
      </c>
      <c r="I192" s="59">
        <f>I181+I188+I191</f>
        <v>13.48</v>
      </c>
      <c r="J192" s="59"/>
      <c r="K192" s="24"/>
    </row>
    <row r="193" spans="1:11" x14ac:dyDescent="0.2">
      <c r="A193" s="12"/>
      <c r="B193" s="58" t="s">
        <v>29</v>
      </c>
      <c r="C193" s="59"/>
      <c r="D193" s="59"/>
      <c r="E193" s="59">
        <v>1</v>
      </c>
      <c r="F193" s="59" t="s">
        <v>85</v>
      </c>
      <c r="G193" s="60">
        <v>4</v>
      </c>
      <c r="H193" s="59"/>
      <c r="I193" s="59"/>
      <c r="J193" s="59"/>
      <c r="K193" s="24"/>
    </row>
    <row r="197" spans="1:11" x14ac:dyDescent="0.2">
      <c r="A197" s="5" t="s">
        <v>89</v>
      </c>
      <c r="B197" s="6"/>
      <c r="C197" s="6"/>
      <c r="D197" s="6"/>
      <c r="E197" s="6"/>
      <c r="F197" s="6"/>
      <c r="G197" s="6"/>
      <c r="H197" s="6"/>
      <c r="I197" s="6"/>
      <c r="J197" s="6"/>
      <c r="K197" s="7"/>
    </row>
    <row r="198" spans="1:11" x14ac:dyDescent="0.2">
      <c r="A198" s="2" t="s">
        <v>13</v>
      </c>
      <c r="B198" s="8" t="s">
        <v>14</v>
      </c>
      <c r="C198" s="3">
        <v>10</v>
      </c>
      <c r="D198" s="3">
        <v>10</v>
      </c>
      <c r="E198" s="3">
        <v>0</v>
      </c>
      <c r="F198" s="3">
        <v>8.1999999999999993</v>
      </c>
      <c r="G198" s="3">
        <v>0.1</v>
      </c>
      <c r="H198" s="3">
        <v>75</v>
      </c>
      <c r="I198" s="3"/>
      <c r="J198" s="3">
        <v>14</v>
      </c>
      <c r="K198" s="4"/>
    </row>
    <row r="199" spans="1:11" x14ac:dyDescent="0.2">
      <c r="A199" s="2"/>
      <c r="B199" s="9" t="s">
        <v>15</v>
      </c>
      <c r="C199" s="10">
        <v>20</v>
      </c>
      <c r="D199" s="11">
        <v>20</v>
      </c>
      <c r="E199" s="10">
        <v>4.6399999999999997</v>
      </c>
      <c r="F199" s="10">
        <v>5.9</v>
      </c>
      <c r="G199" s="10">
        <v>0</v>
      </c>
      <c r="H199" s="10">
        <v>72.8</v>
      </c>
      <c r="I199" s="10">
        <v>0.14000000000000001</v>
      </c>
      <c r="J199" s="10">
        <v>15</v>
      </c>
      <c r="K199" s="4"/>
    </row>
    <row r="200" spans="1:11" ht="38.25" x14ac:dyDescent="0.2">
      <c r="A200" s="12"/>
      <c r="B200" s="8" t="s">
        <v>50</v>
      </c>
      <c r="C200" s="3">
        <v>200</v>
      </c>
      <c r="D200" s="3">
        <v>250</v>
      </c>
      <c r="E200" s="13">
        <v>6.5</v>
      </c>
      <c r="F200" s="10">
        <v>10.199999999999999</v>
      </c>
      <c r="G200" s="10">
        <v>38.6</v>
      </c>
      <c r="H200" s="10">
        <v>271.39999999999998</v>
      </c>
      <c r="I200" s="10"/>
      <c r="J200" s="10">
        <v>173</v>
      </c>
      <c r="K200" s="4"/>
    </row>
    <row r="201" spans="1:11" x14ac:dyDescent="0.2">
      <c r="A201" s="2"/>
      <c r="B201" s="8" t="s">
        <v>17</v>
      </c>
      <c r="C201" s="3">
        <v>200</v>
      </c>
      <c r="D201" s="3">
        <v>200</v>
      </c>
      <c r="E201" s="3">
        <v>3.52</v>
      </c>
      <c r="F201" s="3">
        <v>3.72</v>
      </c>
      <c r="G201" s="3">
        <v>25.49</v>
      </c>
      <c r="H201" s="3">
        <v>145.19999999999999</v>
      </c>
      <c r="I201" s="3">
        <v>1.3</v>
      </c>
      <c r="J201" s="3">
        <v>959</v>
      </c>
      <c r="K201" s="4"/>
    </row>
    <row r="202" spans="1:11" x14ac:dyDescent="0.2">
      <c r="A202" s="2"/>
      <c r="B202" s="8" t="s">
        <v>18</v>
      </c>
      <c r="C202" s="3">
        <v>80</v>
      </c>
      <c r="D202" s="3">
        <v>100</v>
      </c>
      <c r="E202" s="14">
        <v>8</v>
      </c>
      <c r="F202" s="3">
        <v>0.8</v>
      </c>
      <c r="G202" s="3">
        <v>49.2</v>
      </c>
      <c r="H202" s="3">
        <v>235</v>
      </c>
      <c r="I202" s="3"/>
      <c r="J202" s="3" t="s">
        <v>19</v>
      </c>
      <c r="K202" s="4"/>
    </row>
    <row r="203" spans="1:11" x14ac:dyDescent="0.2">
      <c r="A203" s="2"/>
      <c r="B203" s="15" t="s">
        <v>20</v>
      </c>
      <c r="C203" s="31">
        <f t="shared" ref="C203" si="36">SUM(C198:C202)</f>
        <v>510</v>
      </c>
      <c r="D203" s="31">
        <f t="shared" ref="D203" si="37">SUM(D198:D202)</f>
        <v>580</v>
      </c>
      <c r="E203" s="16">
        <f>SUM(E198:E202)</f>
        <v>22.66</v>
      </c>
      <c r="F203" s="16">
        <f>SUM(F198:F202)</f>
        <v>28.819999999999997</v>
      </c>
      <c r="G203" s="16">
        <f>SUM(G198:G202)</f>
        <v>113.39</v>
      </c>
      <c r="H203" s="16">
        <f>SUM(H198:H202)</f>
        <v>799.4</v>
      </c>
      <c r="I203" s="16">
        <f>SUM(I198:I202)</f>
        <v>1.44</v>
      </c>
      <c r="J203" s="16"/>
      <c r="K203" s="17">
        <f>75/H214*H203</f>
        <v>28.381065088757396</v>
      </c>
    </row>
    <row r="204" spans="1:11" ht="25.5" x14ac:dyDescent="0.2">
      <c r="A204" s="2" t="s">
        <v>21</v>
      </c>
      <c r="B204" s="8" t="s">
        <v>216</v>
      </c>
      <c r="C204" s="3">
        <v>80</v>
      </c>
      <c r="D204" s="3">
        <v>100</v>
      </c>
      <c r="E204" s="14">
        <v>4.3</v>
      </c>
      <c r="F204" s="3">
        <v>10.58</v>
      </c>
      <c r="G204" s="3">
        <v>5.3</v>
      </c>
      <c r="H204" s="3">
        <v>133.69999999999999</v>
      </c>
      <c r="I204" s="3">
        <v>3.07</v>
      </c>
      <c r="J204" s="3" t="s">
        <v>217</v>
      </c>
      <c r="K204" s="4"/>
    </row>
    <row r="205" spans="1:11" ht="38.25" x14ac:dyDescent="0.2">
      <c r="A205" s="2"/>
      <c r="B205" s="8" t="s">
        <v>23</v>
      </c>
      <c r="C205" s="3">
        <v>200</v>
      </c>
      <c r="D205" s="3">
        <v>250</v>
      </c>
      <c r="E205" s="3">
        <v>11</v>
      </c>
      <c r="F205" s="3">
        <v>5.2</v>
      </c>
      <c r="G205" s="3">
        <v>28.8</v>
      </c>
      <c r="H205" s="3">
        <v>171</v>
      </c>
      <c r="I205" s="3">
        <v>10.5</v>
      </c>
      <c r="J205" s="3">
        <v>102</v>
      </c>
      <c r="K205" s="4"/>
    </row>
    <row r="206" spans="1:11" ht="25.5" x14ac:dyDescent="0.2">
      <c r="A206" s="2"/>
      <c r="B206" s="8" t="s">
        <v>103</v>
      </c>
      <c r="C206" s="3">
        <v>200</v>
      </c>
      <c r="D206" s="3">
        <v>200</v>
      </c>
      <c r="E206" s="14">
        <v>15.5</v>
      </c>
      <c r="F206" s="3">
        <v>13.2</v>
      </c>
      <c r="G206" s="3">
        <v>40.299999999999997</v>
      </c>
      <c r="H206" s="3">
        <v>341.9</v>
      </c>
      <c r="I206" s="3">
        <v>0</v>
      </c>
      <c r="J206" s="3" t="s">
        <v>185</v>
      </c>
      <c r="K206" s="4"/>
    </row>
    <row r="207" spans="1:11" ht="25.5" x14ac:dyDescent="0.2">
      <c r="A207" s="2"/>
      <c r="B207" s="9" t="s">
        <v>147</v>
      </c>
      <c r="C207" s="10">
        <v>200</v>
      </c>
      <c r="D207" s="10">
        <v>200</v>
      </c>
      <c r="E207" s="10">
        <v>0.2</v>
      </c>
      <c r="F207" s="10">
        <v>1</v>
      </c>
      <c r="G207" s="10">
        <v>7.4</v>
      </c>
      <c r="H207" s="10">
        <v>39</v>
      </c>
      <c r="I207" s="10">
        <v>16</v>
      </c>
      <c r="J207" s="10" t="s">
        <v>148</v>
      </c>
      <c r="K207" s="4"/>
    </row>
    <row r="208" spans="1:11" x14ac:dyDescent="0.2">
      <c r="A208" s="2"/>
      <c r="B208" s="8" t="s">
        <v>18</v>
      </c>
      <c r="C208" s="3">
        <v>80</v>
      </c>
      <c r="D208" s="3">
        <v>100</v>
      </c>
      <c r="E208" s="14">
        <v>8</v>
      </c>
      <c r="F208" s="3">
        <v>0.8</v>
      </c>
      <c r="G208" s="3">
        <v>49.2</v>
      </c>
      <c r="H208" s="3">
        <v>235</v>
      </c>
      <c r="I208" s="3"/>
      <c r="J208" s="3" t="s">
        <v>19</v>
      </c>
      <c r="K208" s="4"/>
    </row>
    <row r="209" spans="1:11" x14ac:dyDescent="0.2">
      <c r="A209" s="2"/>
      <c r="B209" s="15" t="s">
        <v>25</v>
      </c>
      <c r="C209" s="31">
        <f t="shared" ref="C209" si="38">SUM(C204:C208)</f>
        <v>760</v>
      </c>
      <c r="D209" s="31">
        <f t="shared" ref="D209" si="39">SUM(D204:D208)</f>
        <v>850</v>
      </c>
      <c r="E209" s="16">
        <f>SUM(E204:E208)</f>
        <v>39</v>
      </c>
      <c r="F209" s="16">
        <f>SUM(F204:F208)</f>
        <v>30.78</v>
      </c>
      <c r="G209" s="16">
        <f>SUM(G204:G208)</f>
        <v>131</v>
      </c>
      <c r="H209" s="16">
        <f>SUM(H204:H208)</f>
        <v>920.59999999999991</v>
      </c>
      <c r="I209" s="16">
        <f>SUM(I204:I208)</f>
        <v>29.57</v>
      </c>
      <c r="J209" s="16"/>
      <c r="K209" s="17">
        <f>75/H214*H209</f>
        <v>32.68402366863905</v>
      </c>
    </row>
    <row r="210" spans="1:11" ht="25.5" x14ac:dyDescent="0.2">
      <c r="A210" s="2" t="s">
        <v>26</v>
      </c>
      <c r="B210" s="18" t="s">
        <v>152</v>
      </c>
      <c r="C210" s="3">
        <v>150</v>
      </c>
      <c r="D210" s="3">
        <v>200</v>
      </c>
      <c r="E210" s="3">
        <v>29.7</v>
      </c>
      <c r="F210" s="3">
        <v>10.7</v>
      </c>
      <c r="G210" s="3">
        <v>21.7</v>
      </c>
      <c r="H210" s="3">
        <v>301.2</v>
      </c>
      <c r="I210" s="3">
        <v>0.28999999999999998</v>
      </c>
      <c r="J210" s="3" t="s">
        <v>153</v>
      </c>
      <c r="K210" s="4"/>
    </row>
    <row r="211" spans="1:11" ht="25.5" x14ac:dyDescent="0.2">
      <c r="A211" s="2"/>
      <c r="B211" s="18" t="s">
        <v>145</v>
      </c>
      <c r="C211" s="3">
        <v>200</v>
      </c>
      <c r="D211" s="3">
        <v>200</v>
      </c>
      <c r="E211" s="14">
        <v>0.5</v>
      </c>
      <c r="F211" s="3">
        <v>0.2</v>
      </c>
      <c r="G211" s="3">
        <v>19.5</v>
      </c>
      <c r="H211" s="3">
        <v>81.3</v>
      </c>
      <c r="I211" s="3">
        <v>0.3</v>
      </c>
      <c r="J211" s="3" t="s">
        <v>146</v>
      </c>
      <c r="K211" s="4"/>
    </row>
    <row r="212" spans="1:11" x14ac:dyDescent="0.2">
      <c r="A212" s="2"/>
      <c r="B212" s="18" t="s">
        <v>211</v>
      </c>
      <c r="C212" s="3">
        <v>100</v>
      </c>
      <c r="D212" s="3">
        <v>100</v>
      </c>
      <c r="E212" s="3">
        <v>0.4</v>
      </c>
      <c r="F212" s="3">
        <v>0.4</v>
      </c>
      <c r="G212" s="3">
        <v>19.600000000000001</v>
      </c>
      <c r="H212" s="3">
        <v>10</v>
      </c>
      <c r="I212" s="3"/>
      <c r="J212" s="14" t="s">
        <v>19</v>
      </c>
      <c r="K212" s="4"/>
    </row>
    <row r="213" spans="1:11" x14ac:dyDescent="0.2">
      <c r="A213" s="2"/>
      <c r="B213" s="15" t="s">
        <v>27</v>
      </c>
      <c r="C213" s="31">
        <f t="shared" ref="C213:I213" si="40">SUM(C210:C212)</f>
        <v>450</v>
      </c>
      <c r="D213" s="31">
        <f t="shared" si="40"/>
        <v>500</v>
      </c>
      <c r="E213" s="16">
        <f t="shared" si="40"/>
        <v>30.599999999999998</v>
      </c>
      <c r="F213" s="16">
        <f t="shared" si="40"/>
        <v>11.299999999999999</v>
      </c>
      <c r="G213" s="16">
        <f t="shared" si="40"/>
        <v>60.800000000000004</v>
      </c>
      <c r="H213" s="16">
        <f t="shared" si="40"/>
        <v>392.5</v>
      </c>
      <c r="I213" s="16">
        <f t="shared" si="40"/>
        <v>0.59</v>
      </c>
      <c r="J213" s="19"/>
      <c r="K213" s="17">
        <f>75/H214*H213</f>
        <v>13.934911242603551</v>
      </c>
    </row>
    <row r="214" spans="1:11" ht="25.5" x14ac:dyDescent="0.2">
      <c r="A214" s="2"/>
      <c r="B214" s="20" t="s">
        <v>90</v>
      </c>
      <c r="C214" s="21">
        <f>(SUM(C203,C209,C213))</f>
        <v>1720</v>
      </c>
      <c r="D214" s="21">
        <f>(SUM(D203,D209,D213))</f>
        <v>1930</v>
      </c>
      <c r="E214" s="22">
        <f>E203+E209+E213</f>
        <v>92.259999999999991</v>
      </c>
      <c r="F214" s="22">
        <f>F203+F209+F213</f>
        <v>70.899999999999991</v>
      </c>
      <c r="G214" s="22">
        <f>G203+G209+G213</f>
        <v>305.19</v>
      </c>
      <c r="H214" s="22">
        <f>H203+H209+H213</f>
        <v>2112.5</v>
      </c>
      <c r="I214" s="22">
        <f>I203+I209+I213</f>
        <v>31.6</v>
      </c>
      <c r="J214" s="23"/>
      <c r="K214" s="24"/>
    </row>
    <row r="215" spans="1:11" x14ac:dyDescent="0.2">
      <c r="A215" s="2"/>
      <c r="B215" s="20" t="s">
        <v>29</v>
      </c>
      <c r="C215" s="21"/>
      <c r="D215" s="21"/>
      <c r="E215" s="22">
        <v>1</v>
      </c>
      <c r="F215" s="22">
        <v>1</v>
      </c>
      <c r="G215" s="22">
        <v>4</v>
      </c>
      <c r="H215" s="22"/>
      <c r="I215" s="22"/>
      <c r="J215" s="23"/>
      <c r="K215" s="24"/>
    </row>
    <row r="216" spans="1:11" x14ac:dyDescent="0.2">
      <c r="A216" s="5" t="s">
        <v>91</v>
      </c>
      <c r="B216" s="25"/>
      <c r="C216" s="6"/>
      <c r="D216" s="6"/>
      <c r="E216" s="6"/>
      <c r="F216" s="6"/>
      <c r="G216" s="6"/>
      <c r="H216" s="6"/>
      <c r="I216" s="6"/>
      <c r="J216" s="6"/>
      <c r="K216" s="26"/>
    </row>
    <row r="217" spans="1:11" x14ac:dyDescent="0.2">
      <c r="A217" s="2" t="s">
        <v>13</v>
      </c>
      <c r="B217" s="8" t="s">
        <v>14</v>
      </c>
      <c r="C217" s="3">
        <v>10</v>
      </c>
      <c r="D217" s="3">
        <v>10</v>
      </c>
      <c r="E217" s="3">
        <v>0</v>
      </c>
      <c r="F217" s="3">
        <v>8.1999999999999993</v>
      </c>
      <c r="G217" s="3">
        <v>0.1</v>
      </c>
      <c r="H217" s="3">
        <v>75</v>
      </c>
      <c r="I217" s="3"/>
      <c r="J217" s="3">
        <v>14</v>
      </c>
      <c r="K217" s="26"/>
    </row>
    <row r="218" spans="1:11" ht="38.25" x14ac:dyDescent="0.2">
      <c r="A218" s="2"/>
      <c r="B218" s="8" t="s">
        <v>92</v>
      </c>
      <c r="C218" s="3">
        <v>200</v>
      </c>
      <c r="D218" s="3">
        <v>250</v>
      </c>
      <c r="E218" s="3">
        <v>6</v>
      </c>
      <c r="F218" s="3">
        <v>10</v>
      </c>
      <c r="G218" s="3">
        <v>37.299999999999997</v>
      </c>
      <c r="H218" s="3">
        <v>262.5</v>
      </c>
      <c r="I218" s="3">
        <v>0</v>
      </c>
      <c r="J218" s="3">
        <v>173</v>
      </c>
      <c r="K218" s="4"/>
    </row>
    <row r="219" spans="1:11" x14ac:dyDescent="0.2">
      <c r="A219" s="2"/>
      <c r="B219" s="8" t="s">
        <v>32</v>
      </c>
      <c r="C219" s="3">
        <v>200</v>
      </c>
      <c r="D219" s="3">
        <v>200</v>
      </c>
      <c r="E219" s="3">
        <v>7.2</v>
      </c>
      <c r="F219" s="3">
        <v>7.3</v>
      </c>
      <c r="G219" s="3">
        <v>23.17</v>
      </c>
      <c r="H219" s="3">
        <v>175</v>
      </c>
      <c r="I219" s="3">
        <v>1.8</v>
      </c>
      <c r="J219" s="3">
        <v>379</v>
      </c>
      <c r="K219" s="4"/>
    </row>
    <row r="220" spans="1:11" x14ac:dyDescent="0.2">
      <c r="A220" s="2"/>
      <c r="B220" s="8" t="s">
        <v>18</v>
      </c>
      <c r="C220" s="3">
        <v>80</v>
      </c>
      <c r="D220" s="3">
        <v>100</v>
      </c>
      <c r="E220" s="14">
        <v>8</v>
      </c>
      <c r="F220" s="3">
        <v>0.8</v>
      </c>
      <c r="G220" s="3">
        <v>49.2</v>
      </c>
      <c r="H220" s="3">
        <v>235</v>
      </c>
      <c r="I220" s="3"/>
      <c r="J220" s="3" t="s">
        <v>19</v>
      </c>
      <c r="K220" s="4"/>
    </row>
    <row r="221" spans="1:11" x14ac:dyDescent="0.2">
      <c r="A221" s="2"/>
      <c r="B221" s="15" t="s">
        <v>20</v>
      </c>
      <c r="C221" s="31">
        <f t="shared" ref="C221" si="41">SUM(C216:C220)</f>
        <v>490</v>
      </c>
      <c r="D221" s="31">
        <f t="shared" ref="D221" si="42">SUM(D216:D220)</f>
        <v>560</v>
      </c>
      <c r="E221" s="16">
        <f>SUM(E217:E220)</f>
        <v>21.2</v>
      </c>
      <c r="F221" s="16">
        <f>SUM(F217:F220)</f>
        <v>26.3</v>
      </c>
      <c r="G221" s="16">
        <f>SUM(G217:G220)</f>
        <v>109.77000000000001</v>
      </c>
      <c r="H221" s="16">
        <f>SUM(H217:H220)</f>
        <v>747.5</v>
      </c>
      <c r="I221" s="16">
        <f>SUM(I217:I220)</f>
        <v>1.8</v>
      </c>
      <c r="J221" s="16"/>
      <c r="K221" s="17">
        <f>75/H233*H221</f>
        <v>26.319186892634146</v>
      </c>
    </row>
    <row r="222" spans="1:11" x14ac:dyDescent="0.2">
      <c r="A222" s="2" t="s">
        <v>21</v>
      </c>
      <c r="B222" s="8" t="s">
        <v>22</v>
      </c>
      <c r="C222" s="3">
        <v>80</v>
      </c>
      <c r="D222" s="3">
        <v>100</v>
      </c>
      <c r="E222" s="14">
        <v>0.8</v>
      </c>
      <c r="F222" s="3">
        <v>7.1</v>
      </c>
      <c r="G222" s="3">
        <v>5.5</v>
      </c>
      <c r="H222" s="3">
        <v>89.5</v>
      </c>
      <c r="I222" s="3">
        <v>3.01</v>
      </c>
      <c r="J222" s="3" t="s">
        <v>108</v>
      </c>
      <c r="K222" s="4"/>
    </row>
    <row r="223" spans="1:11" ht="25.5" x14ac:dyDescent="0.2">
      <c r="A223" s="2"/>
      <c r="B223" s="9" t="s">
        <v>34</v>
      </c>
      <c r="C223" s="3">
        <v>200</v>
      </c>
      <c r="D223" s="3">
        <v>250</v>
      </c>
      <c r="E223" s="3">
        <v>5.94</v>
      </c>
      <c r="F223" s="14">
        <v>9.35</v>
      </c>
      <c r="G223" s="3">
        <v>24.5</v>
      </c>
      <c r="H223" s="3">
        <v>222.45</v>
      </c>
      <c r="I223" s="3">
        <v>9.52</v>
      </c>
      <c r="J223" s="3">
        <v>96</v>
      </c>
      <c r="K223" s="4"/>
    </row>
    <row r="224" spans="1:11" x14ac:dyDescent="0.2">
      <c r="A224" s="2"/>
      <c r="B224" s="18" t="s">
        <v>93</v>
      </c>
      <c r="C224" s="3">
        <v>80</v>
      </c>
      <c r="D224" s="3">
        <v>100</v>
      </c>
      <c r="E224" s="3">
        <v>22.4</v>
      </c>
      <c r="F224" s="3">
        <v>18.23</v>
      </c>
      <c r="G224" s="3">
        <v>7.03</v>
      </c>
      <c r="H224" s="3">
        <v>281.25</v>
      </c>
      <c r="I224" s="3">
        <v>0.68</v>
      </c>
      <c r="J224" s="3">
        <v>290</v>
      </c>
      <c r="K224" s="4"/>
    </row>
    <row r="225" spans="1:11" x14ac:dyDescent="0.2">
      <c r="A225" s="2"/>
      <c r="B225" s="18" t="s">
        <v>35</v>
      </c>
      <c r="C225" s="3">
        <v>150</v>
      </c>
      <c r="D225" s="3">
        <v>200</v>
      </c>
      <c r="E225" s="3">
        <v>4.8</v>
      </c>
      <c r="F225" s="3">
        <v>5.76</v>
      </c>
      <c r="G225" s="3">
        <v>50.04</v>
      </c>
      <c r="H225" s="3">
        <v>284</v>
      </c>
      <c r="I225" s="3">
        <v>0</v>
      </c>
      <c r="J225" s="3">
        <v>302</v>
      </c>
      <c r="K225" s="4"/>
    </row>
    <row r="226" spans="1:11" ht="25.5" x14ac:dyDescent="0.2">
      <c r="A226" s="2"/>
      <c r="B226" s="18" t="s">
        <v>71</v>
      </c>
      <c r="C226" s="3">
        <v>200</v>
      </c>
      <c r="D226" s="3">
        <v>200</v>
      </c>
      <c r="E226" s="3">
        <v>0.51</v>
      </c>
      <c r="F226" s="3">
        <v>0</v>
      </c>
      <c r="G226" s="3">
        <v>25.23</v>
      </c>
      <c r="H226" s="3">
        <v>103</v>
      </c>
      <c r="I226" s="3" t="s">
        <v>36</v>
      </c>
      <c r="J226" s="3">
        <v>349</v>
      </c>
      <c r="K226" s="4"/>
    </row>
    <row r="227" spans="1:11" x14ac:dyDescent="0.2">
      <c r="A227" s="2"/>
      <c r="B227" s="8" t="s">
        <v>18</v>
      </c>
      <c r="C227" s="3">
        <v>80</v>
      </c>
      <c r="D227" s="3">
        <v>100</v>
      </c>
      <c r="E227" s="14">
        <v>8</v>
      </c>
      <c r="F227" s="3">
        <v>0.8</v>
      </c>
      <c r="G227" s="3">
        <v>49.2</v>
      </c>
      <c r="H227" s="3">
        <v>235</v>
      </c>
      <c r="I227" s="3"/>
      <c r="J227" s="3" t="s">
        <v>19</v>
      </c>
      <c r="K227" s="4"/>
    </row>
    <row r="228" spans="1:11" x14ac:dyDescent="0.2">
      <c r="A228" s="2"/>
      <c r="B228" s="15" t="s">
        <v>25</v>
      </c>
      <c r="C228" s="31">
        <f>SUM(C222:C227)</f>
        <v>790</v>
      </c>
      <c r="D228" s="31">
        <f>SUM(D222:D227)</f>
        <v>950</v>
      </c>
      <c r="E228" s="16">
        <f>SUM(E223:E227)</f>
        <v>41.65</v>
      </c>
      <c r="F228" s="27">
        <f>SUM(F223:F227)</f>
        <v>34.139999999999993</v>
      </c>
      <c r="G228" s="16">
        <f>SUM(G223:G227)</f>
        <v>156</v>
      </c>
      <c r="H228" s="16">
        <f>SUM(H223:H227)</f>
        <v>1125.7</v>
      </c>
      <c r="I228" s="16">
        <f>SUM(I223:I227)</f>
        <v>10.199999999999999</v>
      </c>
      <c r="J228" s="16"/>
      <c r="K228" s="17">
        <f>75/H233*H228</f>
        <v>39.635463123797003</v>
      </c>
    </row>
    <row r="229" spans="1:11" ht="38.25" x14ac:dyDescent="0.2">
      <c r="A229" s="2" t="s">
        <v>26</v>
      </c>
      <c r="B229" s="18" t="s">
        <v>37</v>
      </c>
      <c r="C229" s="3">
        <v>50</v>
      </c>
      <c r="D229" s="3">
        <v>50</v>
      </c>
      <c r="E229" s="3">
        <v>3.78</v>
      </c>
      <c r="F229" s="3">
        <v>6.7</v>
      </c>
      <c r="G229" s="3">
        <v>31.1</v>
      </c>
      <c r="H229" s="3">
        <v>128.9</v>
      </c>
      <c r="I229" s="3">
        <v>0</v>
      </c>
      <c r="J229" s="3">
        <v>426</v>
      </c>
      <c r="K229" s="4"/>
    </row>
    <row r="230" spans="1:11" x14ac:dyDescent="0.2">
      <c r="A230" s="2"/>
      <c r="B230" s="18" t="s">
        <v>72</v>
      </c>
      <c r="C230" s="3">
        <v>200</v>
      </c>
      <c r="D230" s="3">
        <v>200</v>
      </c>
      <c r="E230" s="14">
        <v>5.8</v>
      </c>
      <c r="F230" s="3">
        <v>6.4</v>
      </c>
      <c r="G230" s="3">
        <v>8</v>
      </c>
      <c r="H230" s="3">
        <v>118</v>
      </c>
      <c r="I230" s="3">
        <v>1.6</v>
      </c>
      <c r="J230" s="3">
        <v>389</v>
      </c>
      <c r="K230" s="4"/>
    </row>
    <row r="231" spans="1:11" x14ac:dyDescent="0.2">
      <c r="A231" s="12"/>
      <c r="B231" s="18" t="s">
        <v>213</v>
      </c>
      <c r="C231" s="3">
        <v>100</v>
      </c>
      <c r="D231" s="3">
        <v>100</v>
      </c>
      <c r="E231" s="3">
        <v>0.4</v>
      </c>
      <c r="F231" s="3">
        <v>0.4</v>
      </c>
      <c r="G231" s="3">
        <v>19.600000000000001</v>
      </c>
      <c r="H231" s="3">
        <v>10</v>
      </c>
      <c r="I231" s="3"/>
      <c r="J231" s="14" t="s">
        <v>19</v>
      </c>
      <c r="K231" s="4"/>
    </row>
    <row r="232" spans="1:11" x14ac:dyDescent="0.2">
      <c r="A232" s="2"/>
      <c r="B232" s="15" t="s">
        <v>27</v>
      </c>
      <c r="C232" s="31">
        <f t="shared" ref="C232:I232" si="43">SUM(C229:C231)</f>
        <v>350</v>
      </c>
      <c r="D232" s="31">
        <f t="shared" si="43"/>
        <v>350</v>
      </c>
      <c r="E232" s="16">
        <f t="shared" si="43"/>
        <v>9.98</v>
      </c>
      <c r="F232" s="16">
        <f t="shared" si="43"/>
        <v>13.500000000000002</v>
      </c>
      <c r="G232" s="16">
        <f t="shared" si="43"/>
        <v>58.7</v>
      </c>
      <c r="H232" s="16">
        <f t="shared" si="43"/>
        <v>256.89999999999998</v>
      </c>
      <c r="I232" s="16">
        <f t="shared" si="43"/>
        <v>1.6</v>
      </c>
      <c r="J232" s="16"/>
      <c r="K232" s="17">
        <f>75/H233*H232</f>
        <v>9.0453499835688458</v>
      </c>
    </row>
    <row r="233" spans="1:11" ht="25.5" x14ac:dyDescent="0.2">
      <c r="A233" s="2"/>
      <c r="B233" s="20" t="s">
        <v>94</v>
      </c>
      <c r="C233" s="21">
        <f>(SUM(C221,C228,C232))</f>
        <v>1630</v>
      </c>
      <c r="D233" s="21">
        <f>(SUM(D221,D228,D232))</f>
        <v>1860</v>
      </c>
      <c r="E233" s="21">
        <f>E221+E228+E232</f>
        <v>72.83</v>
      </c>
      <c r="F233" s="21">
        <f t="shared" ref="F233:I233" si="44">F221+F228+F232</f>
        <v>73.94</v>
      </c>
      <c r="G233" s="21">
        <f t="shared" si="44"/>
        <v>324.46999999999997</v>
      </c>
      <c r="H233" s="21">
        <f t="shared" si="44"/>
        <v>2130.1</v>
      </c>
      <c r="I233" s="21">
        <f t="shared" si="44"/>
        <v>13.6</v>
      </c>
      <c r="J233" s="21"/>
      <c r="K233" s="24"/>
    </row>
    <row r="234" spans="1:11" x14ac:dyDescent="0.2">
      <c r="A234" s="2"/>
      <c r="B234" s="20" t="s">
        <v>29</v>
      </c>
      <c r="C234" s="21"/>
      <c r="D234" s="21"/>
      <c r="E234" s="21">
        <v>1</v>
      </c>
      <c r="F234" s="21">
        <v>1</v>
      </c>
      <c r="G234" s="21">
        <v>4</v>
      </c>
      <c r="H234" s="21"/>
      <c r="I234" s="21"/>
      <c r="J234" s="21"/>
      <c r="K234" s="24"/>
    </row>
    <row r="235" spans="1:11" x14ac:dyDescent="0.2">
      <c r="A235" s="5" t="s">
        <v>95</v>
      </c>
      <c r="B235" s="28"/>
      <c r="C235" s="29"/>
      <c r="D235" s="29"/>
      <c r="E235" s="29"/>
      <c r="F235" s="29"/>
      <c r="G235" s="29"/>
      <c r="H235" s="29"/>
      <c r="I235" s="29"/>
      <c r="J235" s="29"/>
      <c r="K235" s="30"/>
    </row>
    <row r="236" spans="1:11" x14ac:dyDescent="0.2">
      <c r="A236" s="2" t="s">
        <v>13</v>
      </c>
      <c r="B236" s="18" t="s">
        <v>40</v>
      </c>
      <c r="C236" s="10">
        <v>40</v>
      </c>
      <c r="D236" s="10">
        <v>40</v>
      </c>
      <c r="E236" s="10">
        <v>4.8</v>
      </c>
      <c r="F236" s="10">
        <v>4</v>
      </c>
      <c r="G236" s="10">
        <v>0.3</v>
      </c>
      <c r="H236" s="10">
        <v>56.6</v>
      </c>
      <c r="I236" s="10">
        <v>0</v>
      </c>
      <c r="J236" s="10" t="s">
        <v>123</v>
      </c>
      <c r="K236" s="4"/>
    </row>
    <row r="237" spans="1:11" x14ac:dyDescent="0.2">
      <c r="A237" s="12"/>
      <c r="B237" s="18" t="s">
        <v>41</v>
      </c>
      <c r="C237" s="10">
        <v>220</v>
      </c>
      <c r="D237" s="10">
        <v>250</v>
      </c>
      <c r="E237" s="10">
        <v>14</v>
      </c>
      <c r="F237" s="10">
        <v>12.5</v>
      </c>
      <c r="G237" s="10">
        <v>67.099999999999994</v>
      </c>
      <c r="H237" s="10">
        <v>438.6</v>
      </c>
      <c r="I237" s="10">
        <v>0</v>
      </c>
      <c r="J237" s="10">
        <v>349</v>
      </c>
      <c r="K237" s="4"/>
    </row>
    <row r="238" spans="1:11" x14ac:dyDescent="0.2">
      <c r="A238" s="12"/>
      <c r="B238" s="8" t="s">
        <v>42</v>
      </c>
      <c r="C238" s="3">
        <v>200</v>
      </c>
      <c r="D238" s="3">
        <v>200</v>
      </c>
      <c r="E238" s="3">
        <v>4.2</v>
      </c>
      <c r="F238" s="3">
        <v>4.8</v>
      </c>
      <c r="G238" s="3">
        <v>22.04</v>
      </c>
      <c r="H238" s="3">
        <v>144</v>
      </c>
      <c r="I238" s="3">
        <v>1.5</v>
      </c>
      <c r="J238" s="3">
        <v>378</v>
      </c>
      <c r="K238" s="4"/>
    </row>
    <row r="239" spans="1:11" x14ac:dyDescent="0.2">
      <c r="A239" s="12"/>
      <c r="B239" s="8" t="s">
        <v>18</v>
      </c>
      <c r="C239" s="3">
        <v>80</v>
      </c>
      <c r="D239" s="3">
        <v>100</v>
      </c>
      <c r="E239" s="14">
        <v>8</v>
      </c>
      <c r="F239" s="3">
        <v>0.8</v>
      </c>
      <c r="G239" s="3">
        <v>49.2</v>
      </c>
      <c r="H239" s="3">
        <v>235</v>
      </c>
      <c r="I239" s="3"/>
      <c r="J239" s="3" t="s">
        <v>19</v>
      </c>
      <c r="K239" s="4"/>
    </row>
    <row r="240" spans="1:11" x14ac:dyDescent="0.2">
      <c r="A240" s="12"/>
      <c r="B240" s="15" t="s">
        <v>20</v>
      </c>
      <c r="C240" s="31">
        <f t="shared" ref="C240:I240" si="45">SUM(C236:C239)</f>
        <v>540</v>
      </c>
      <c r="D240" s="31">
        <f t="shared" si="45"/>
        <v>590</v>
      </c>
      <c r="E240" s="31">
        <f t="shared" si="45"/>
        <v>31</v>
      </c>
      <c r="F240" s="31">
        <f t="shared" si="45"/>
        <v>22.1</v>
      </c>
      <c r="G240" s="31">
        <f t="shared" si="45"/>
        <v>138.63999999999999</v>
      </c>
      <c r="H240" s="31">
        <f t="shared" si="45"/>
        <v>874.2</v>
      </c>
      <c r="I240" s="31">
        <f t="shared" si="45"/>
        <v>1.5</v>
      </c>
      <c r="J240" s="31"/>
      <c r="K240" s="17">
        <f>75/H251*H240</f>
        <v>30.403572471933561</v>
      </c>
    </row>
    <row r="241" spans="1:11" ht="24" customHeight="1" x14ac:dyDescent="0.2">
      <c r="A241" s="12" t="s">
        <v>21</v>
      </c>
      <c r="B241" s="18" t="s">
        <v>96</v>
      </c>
      <c r="C241" s="10">
        <v>80</v>
      </c>
      <c r="D241" s="10">
        <v>80</v>
      </c>
      <c r="E241" s="10">
        <v>1</v>
      </c>
      <c r="F241" s="10">
        <v>0.4</v>
      </c>
      <c r="G241" s="10">
        <v>2.2999999999999998</v>
      </c>
      <c r="H241" s="10">
        <v>21</v>
      </c>
      <c r="I241" s="10">
        <v>5</v>
      </c>
      <c r="J241" s="10">
        <v>71</v>
      </c>
      <c r="K241" s="4"/>
    </row>
    <row r="242" spans="1:11" ht="76.5" x14ac:dyDescent="0.2">
      <c r="A242" s="12"/>
      <c r="B242" s="9" t="s">
        <v>43</v>
      </c>
      <c r="C242" s="10">
        <v>200</v>
      </c>
      <c r="D242" s="10">
        <v>250</v>
      </c>
      <c r="E242" s="10">
        <v>5</v>
      </c>
      <c r="F242" s="13">
        <v>7.2</v>
      </c>
      <c r="G242" s="10">
        <v>15.1</v>
      </c>
      <c r="H242" s="10">
        <v>170.39</v>
      </c>
      <c r="I242" s="10">
        <v>12.2</v>
      </c>
      <c r="J242" s="10">
        <v>99</v>
      </c>
      <c r="K242" s="4"/>
    </row>
    <row r="243" spans="1:11" x14ac:dyDescent="0.2">
      <c r="A243" s="12"/>
      <c r="B243" s="18" t="s">
        <v>44</v>
      </c>
      <c r="C243" s="3">
        <v>100</v>
      </c>
      <c r="D243" s="3">
        <v>120</v>
      </c>
      <c r="E243" s="10">
        <v>15.02</v>
      </c>
      <c r="F243" s="10">
        <v>13.25</v>
      </c>
      <c r="G243" s="10">
        <v>4.2</v>
      </c>
      <c r="H243" s="10">
        <v>333</v>
      </c>
      <c r="I243" s="10">
        <v>1.53</v>
      </c>
      <c r="J243" s="10">
        <v>246</v>
      </c>
      <c r="K243" s="4"/>
    </row>
    <row r="244" spans="1:11" ht="25.5" x14ac:dyDescent="0.2">
      <c r="A244" s="12"/>
      <c r="B244" s="9" t="s">
        <v>127</v>
      </c>
      <c r="C244" s="10">
        <v>150</v>
      </c>
      <c r="D244" s="10">
        <v>200</v>
      </c>
      <c r="E244" s="10">
        <v>6.46</v>
      </c>
      <c r="F244" s="10">
        <v>9.5</v>
      </c>
      <c r="G244" s="10">
        <v>36.1</v>
      </c>
      <c r="H244" s="10">
        <v>256.5</v>
      </c>
      <c r="I244" s="10"/>
      <c r="J244" s="10">
        <v>203</v>
      </c>
      <c r="K244" s="4"/>
    </row>
    <row r="245" spans="1:11" ht="25.5" x14ac:dyDescent="0.2">
      <c r="A245" s="12"/>
      <c r="B245" s="8" t="s">
        <v>71</v>
      </c>
      <c r="C245" s="3">
        <v>200</v>
      </c>
      <c r="D245" s="3">
        <v>200</v>
      </c>
      <c r="E245" s="3">
        <v>0.51</v>
      </c>
      <c r="F245" s="3">
        <v>0</v>
      </c>
      <c r="G245" s="3">
        <v>25.23</v>
      </c>
      <c r="H245" s="3">
        <v>103</v>
      </c>
      <c r="I245" s="3" t="s">
        <v>36</v>
      </c>
      <c r="J245" s="3">
        <v>350</v>
      </c>
      <c r="K245" s="4"/>
    </row>
    <row r="246" spans="1:11" x14ac:dyDescent="0.2">
      <c r="A246" s="12"/>
      <c r="B246" s="8" t="s">
        <v>18</v>
      </c>
      <c r="C246" s="3">
        <v>80</v>
      </c>
      <c r="D246" s="3">
        <v>100</v>
      </c>
      <c r="E246" s="14">
        <v>8</v>
      </c>
      <c r="F246" s="3">
        <v>0.8</v>
      </c>
      <c r="G246" s="3">
        <v>49.2</v>
      </c>
      <c r="H246" s="3">
        <v>235</v>
      </c>
      <c r="I246" s="3"/>
      <c r="J246" s="3" t="s">
        <v>19</v>
      </c>
      <c r="K246" s="4"/>
    </row>
    <row r="247" spans="1:11" x14ac:dyDescent="0.2">
      <c r="A247" s="12"/>
      <c r="B247" s="15" t="s">
        <v>25</v>
      </c>
      <c r="C247" s="31">
        <f t="shared" ref="C247:I247" si="46">SUM(C241:C246)</f>
        <v>810</v>
      </c>
      <c r="D247" s="31">
        <f t="shared" si="46"/>
        <v>950</v>
      </c>
      <c r="E247" s="31">
        <f t="shared" si="46"/>
        <v>35.99</v>
      </c>
      <c r="F247" s="31">
        <f t="shared" si="46"/>
        <v>31.150000000000002</v>
      </c>
      <c r="G247" s="31">
        <f t="shared" si="46"/>
        <v>132.13</v>
      </c>
      <c r="H247" s="31">
        <f t="shared" si="46"/>
        <v>1118.8899999999999</v>
      </c>
      <c r="I247" s="31">
        <f t="shared" si="46"/>
        <v>18.73</v>
      </c>
      <c r="J247" s="31"/>
      <c r="K247" s="17">
        <f>75/H251*H247</f>
        <v>38.913581792635249</v>
      </c>
    </row>
    <row r="248" spans="1:11" x14ac:dyDescent="0.2">
      <c r="A248" s="12" t="s">
        <v>26</v>
      </c>
      <c r="B248" s="18" t="s">
        <v>46</v>
      </c>
      <c r="C248" s="10">
        <v>50</v>
      </c>
      <c r="D248" s="10">
        <v>50</v>
      </c>
      <c r="E248" s="10">
        <v>4.7699999999999996</v>
      </c>
      <c r="F248" s="10">
        <v>7.36</v>
      </c>
      <c r="G248" s="10">
        <v>47.56</v>
      </c>
      <c r="H248" s="10">
        <v>135.5</v>
      </c>
      <c r="I248" s="10">
        <v>0.1</v>
      </c>
      <c r="J248" s="10">
        <v>112</v>
      </c>
      <c r="K248" s="4"/>
    </row>
    <row r="249" spans="1:11" ht="25.5" x14ac:dyDescent="0.2">
      <c r="A249" s="12"/>
      <c r="B249" s="18" t="s">
        <v>150</v>
      </c>
      <c r="C249" s="10">
        <v>200</v>
      </c>
      <c r="D249" s="10">
        <v>200</v>
      </c>
      <c r="E249" s="10">
        <v>0.3</v>
      </c>
      <c r="F249" s="10">
        <v>0</v>
      </c>
      <c r="G249" s="10">
        <v>6.7</v>
      </c>
      <c r="H249" s="10">
        <v>27.9</v>
      </c>
      <c r="I249" s="10">
        <v>1.1599999999999999</v>
      </c>
      <c r="J249" s="10" t="s">
        <v>151</v>
      </c>
      <c r="K249" s="4"/>
    </row>
    <row r="250" spans="1:11" x14ac:dyDescent="0.2">
      <c r="A250" s="12"/>
      <c r="B250" s="15" t="s">
        <v>27</v>
      </c>
      <c r="C250" s="31">
        <f t="shared" ref="C250:I250" si="47">SUM(C248:C249)</f>
        <v>250</v>
      </c>
      <c r="D250" s="31">
        <f t="shared" si="47"/>
        <v>250</v>
      </c>
      <c r="E250" s="31">
        <f t="shared" si="47"/>
        <v>5.0699999999999994</v>
      </c>
      <c r="F250" s="31">
        <f t="shared" si="47"/>
        <v>7.36</v>
      </c>
      <c r="G250" s="31">
        <f t="shared" si="47"/>
        <v>54.260000000000005</v>
      </c>
      <c r="H250" s="31">
        <f t="shared" si="47"/>
        <v>163.4</v>
      </c>
      <c r="I250" s="31">
        <f t="shared" si="47"/>
        <v>1.26</v>
      </c>
      <c r="J250" s="31"/>
      <c r="K250" s="17">
        <f>75/H251*H250</f>
        <v>5.6828457354311874</v>
      </c>
    </row>
    <row r="251" spans="1:11" ht="25.5" x14ac:dyDescent="0.2">
      <c r="A251" s="12"/>
      <c r="B251" s="32" t="s">
        <v>97</v>
      </c>
      <c r="C251" s="52">
        <f>(SUM(C240,C247,C250))</f>
        <v>1600</v>
      </c>
      <c r="D251" s="52">
        <f>(SUM(D240,D247,D250))</f>
        <v>1790</v>
      </c>
      <c r="E251" s="34">
        <f>E240+E247+E250</f>
        <v>72.06</v>
      </c>
      <c r="F251" s="34">
        <f t="shared" ref="F251:I251" si="48">F240+F247+F250</f>
        <v>60.61</v>
      </c>
      <c r="G251" s="34">
        <f t="shared" si="48"/>
        <v>325.02999999999997</v>
      </c>
      <c r="H251" s="34">
        <f t="shared" si="48"/>
        <v>2156.4899999999998</v>
      </c>
      <c r="I251" s="34">
        <f t="shared" si="48"/>
        <v>21.490000000000002</v>
      </c>
      <c r="J251" s="33"/>
      <c r="K251" s="35"/>
    </row>
    <row r="252" spans="1:11" x14ac:dyDescent="0.2">
      <c r="A252" s="12"/>
      <c r="B252" s="32" t="s">
        <v>29</v>
      </c>
      <c r="C252" s="33"/>
      <c r="D252" s="33"/>
      <c r="E252" s="33">
        <v>1</v>
      </c>
      <c r="F252" s="33">
        <v>1</v>
      </c>
      <c r="G252" s="33">
        <v>4</v>
      </c>
      <c r="H252" s="33"/>
      <c r="I252" s="33"/>
      <c r="J252" s="33"/>
      <c r="K252" s="35"/>
    </row>
    <row r="253" spans="1:11" x14ac:dyDescent="0.2">
      <c r="A253" s="36" t="s">
        <v>98</v>
      </c>
      <c r="B253" s="37"/>
      <c r="C253" s="38"/>
      <c r="D253" s="38"/>
      <c r="E253" s="38"/>
      <c r="F253" s="38"/>
      <c r="G253" s="38"/>
      <c r="H253" s="38"/>
      <c r="I253" s="38"/>
      <c r="J253" s="38"/>
      <c r="K253" s="7"/>
    </row>
    <row r="254" spans="1:11" ht="25.5" x14ac:dyDescent="0.2">
      <c r="A254" s="12" t="s">
        <v>13</v>
      </c>
      <c r="B254" s="18" t="s">
        <v>49</v>
      </c>
      <c r="C254" s="3">
        <v>10</v>
      </c>
      <c r="D254" s="3">
        <v>10</v>
      </c>
      <c r="E254" s="39">
        <v>0</v>
      </c>
      <c r="F254" s="39">
        <v>8.1999999999999993</v>
      </c>
      <c r="G254" s="39">
        <v>0.1</v>
      </c>
      <c r="H254" s="40">
        <v>75</v>
      </c>
      <c r="I254" s="3">
        <v>0</v>
      </c>
      <c r="J254" s="3">
        <v>14</v>
      </c>
      <c r="K254" s="4"/>
    </row>
    <row r="255" spans="1:11" x14ac:dyDescent="0.2">
      <c r="A255" s="12"/>
      <c r="B255" s="18" t="s">
        <v>15</v>
      </c>
      <c r="C255" s="10">
        <v>20</v>
      </c>
      <c r="D255" s="10">
        <v>20</v>
      </c>
      <c r="E255" s="10">
        <v>4.6399999999999997</v>
      </c>
      <c r="F255" s="10">
        <v>5.9</v>
      </c>
      <c r="G255" s="10">
        <v>0</v>
      </c>
      <c r="H255" s="10">
        <v>72.8</v>
      </c>
      <c r="I255" s="10">
        <v>0.14000000000000001</v>
      </c>
      <c r="J255" s="10">
        <v>15</v>
      </c>
      <c r="K255" s="4"/>
    </row>
    <row r="256" spans="1:11" ht="38.25" x14ac:dyDescent="0.2">
      <c r="A256" s="12"/>
      <c r="B256" s="8" t="s">
        <v>99</v>
      </c>
      <c r="C256" s="3">
        <v>200</v>
      </c>
      <c r="D256" s="3">
        <v>250</v>
      </c>
      <c r="E256" s="13">
        <v>6.5</v>
      </c>
      <c r="F256" s="10">
        <v>10.199999999999999</v>
      </c>
      <c r="G256" s="10">
        <v>38.6</v>
      </c>
      <c r="H256" s="10">
        <v>271.39999999999998</v>
      </c>
      <c r="I256" s="10"/>
      <c r="J256" s="10">
        <v>173</v>
      </c>
      <c r="K256" s="4"/>
    </row>
    <row r="257" spans="1:11" x14ac:dyDescent="0.2">
      <c r="A257" s="12"/>
      <c r="B257" s="8" t="s">
        <v>17</v>
      </c>
      <c r="C257" s="3">
        <v>200</v>
      </c>
      <c r="D257" s="3">
        <v>200</v>
      </c>
      <c r="E257" s="3">
        <v>3.52</v>
      </c>
      <c r="F257" s="3">
        <v>3.72</v>
      </c>
      <c r="G257" s="3">
        <v>25.49</v>
      </c>
      <c r="H257" s="3">
        <v>145.19999999999999</v>
      </c>
      <c r="I257" s="3">
        <v>1.3</v>
      </c>
      <c r="J257" s="3">
        <v>959</v>
      </c>
      <c r="K257" s="4"/>
    </row>
    <row r="258" spans="1:11" x14ac:dyDescent="0.2">
      <c r="A258" s="12"/>
      <c r="B258" s="8" t="s">
        <v>18</v>
      </c>
      <c r="C258" s="3">
        <v>45</v>
      </c>
      <c r="D258" s="3">
        <v>45</v>
      </c>
      <c r="E258" s="14">
        <v>8</v>
      </c>
      <c r="F258" s="3">
        <v>0.8</v>
      </c>
      <c r="G258" s="3">
        <v>49.2</v>
      </c>
      <c r="H258" s="3">
        <v>235</v>
      </c>
      <c r="I258" s="3"/>
      <c r="J258" s="3" t="s">
        <v>19</v>
      </c>
      <c r="K258" s="4"/>
    </row>
    <row r="259" spans="1:11" x14ac:dyDescent="0.2">
      <c r="A259" s="12"/>
      <c r="B259" s="41" t="s">
        <v>20</v>
      </c>
      <c r="C259" s="31">
        <f t="shared" ref="C259:I259" si="49">SUM(C254:C258)</f>
        <v>475</v>
      </c>
      <c r="D259" s="31">
        <f t="shared" si="49"/>
        <v>525</v>
      </c>
      <c r="E259" s="31">
        <f t="shared" si="49"/>
        <v>22.66</v>
      </c>
      <c r="F259" s="31">
        <f t="shared" si="49"/>
        <v>28.819999999999997</v>
      </c>
      <c r="G259" s="31">
        <f t="shared" si="49"/>
        <v>113.39</v>
      </c>
      <c r="H259" s="31">
        <f t="shared" si="49"/>
        <v>799.4</v>
      </c>
      <c r="I259" s="31">
        <f t="shared" si="49"/>
        <v>1.44</v>
      </c>
      <c r="J259" s="31"/>
      <c r="K259" s="17">
        <f>75/H272*H259</f>
        <v>29.346549192364169</v>
      </c>
    </row>
    <row r="260" spans="1:11" x14ac:dyDescent="0.2">
      <c r="A260" s="12" t="s">
        <v>51</v>
      </c>
      <c r="B260" s="8" t="s">
        <v>22</v>
      </c>
      <c r="C260" s="3">
        <v>80</v>
      </c>
      <c r="D260" s="3">
        <v>100</v>
      </c>
      <c r="E260" s="14">
        <v>0.8</v>
      </c>
      <c r="F260" s="3">
        <v>7.1</v>
      </c>
      <c r="G260" s="3">
        <v>5.5</v>
      </c>
      <c r="H260" s="3">
        <v>89.5</v>
      </c>
      <c r="I260" s="3">
        <v>3.01</v>
      </c>
      <c r="J260" s="3" t="s">
        <v>108</v>
      </c>
      <c r="K260" s="4"/>
    </row>
    <row r="261" spans="1:11" ht="38.25" x14ac:dyDescent="0.2">
      <c r="A261" s="12"/>
      <c r="B261" s="8" t="s">
        <v>23</v>
      </c>
      <c r="C261" s="3">
        <v>200</v>
      </c>
      <c r="D261" s="3">
        <v>250</v>
      </c>
      <c r="E261" s="3">
        <v>11</v>
      </c>
      <c r="F261" s="3">
        <v>5.2</v>
      </c>
      <c r="G261" s="3">
        <v>28.8</v>
      </c>
      <c r="H261" s="3">
        <v>171</v>
      </c>
      <c r="I261" s="3">
        <v>10.5</v>
      </c>
      <c r="J261" s="3" t="s">
        <v>109</v>
      </c>
      <c r="K261" s="4"/>
    </row>
    <row r="262" spans="1:11" ht="25.5" x14ac:dyDescent="0.2">
      <c r="A262" s="12"/>
      <c r="B262" s="8" t="s">
        <v>24</v>
      </c>
      <c r="C262" s="3">
        <v>75</v>
      </c>
      <c r="D262" s="3">
        <v>75</v>
      </c>
      <c r="E262" s="14">
        <v>13.7</v>
      </c>
      <c r="F262" s="3">
        <v>13.1</v>
      </c>
      <c r="G262" s="3">
        <v>12.4</v>
      </c>
      <c r="H262" s="3">
        <v>221.3</v>
      </c>
      <c r="I262" s="3">
        <v>0.09</v>
      </c>
      <c r="J262" s="3" t="s">
        <v>110</v>
      </c>
      <c r="K262" s="4"/>
    </row>
    <row r="263" spans="1:11" ht="25.5" x14ac:dyDescent="0.2">
      <c r="A263" s="12"/>
      <c r="B263" s="8" t="s">
        <v>111</v>
      </c>
      <c r="C263" s="3">
        <v>100</v>
      </c>
      <c r="D263" s="3">
        <v>100</v>
      </c>
      <c r="E263" s="3">
        <v>3.3</v>
      </c>
      <c r="F263" s="3">
        <v>2.4</v>
      </c>
      <c r="G263" s="3">
        <v>8.9</v>
      </c>
      <c r="H263" s="14">
        <v>70.8</v>
      </c>
      <c r="I263" s="3">
        <v>2.68</v>
      </c>
      <c r="J263" s="3" t="s">
        <v>112</v>
      </c>
      <c r="K263" s="4"/>
    </row>
    <row r="264" spans="1:11" ht="25.5" x14ac:dyDescent="0.2">
      <c r="A264" s="12"/>
      <c r="B264" s="8" t="s">
        <v>160</v>
      </c>
      <c r="C264" s="3">
        <v>150</v>
      </c>
      <c r="D264" s="3">
        <v>200</v>
      </c>
      <c r="E264" s="3">
        <v>8.3000000000000007</v>
      </c>
      <c r="F264" s="3">
        <v>6.6</v>
      </c>
      <c r="G264" s="3">
        <v>36</v>
      </c>
      <c r="H264" s="3">
        <v>233.7</v>
      </c>
      <c r="I264" s="3">
        <v>0</v>
      </c>
      <c r="J264" s="3" t="s">
        <v>161</v>
      </c>
      <c r="K264" s="4"/>
    </row>
    <row r="265" spans="1:11" ht="26.25" thickBot="1" x14ac:dyDescent="0.25">
      <c r="A265" s="12"/>
      <c r="B265" s="66" t="s">
        <v>143</v>
      </c>
      <c r="C265" s="67">
        <v>200</v>
      </c>
      <c r="D265" s="67">
        <v>200</v>
      </c>
      <c r="E265" s="67">
        <v>0.1</v>
      </c>
      <c r="F265" s="67">
        <v>0.1</v>
      </c>
      <c r="G265" s="67">
        <v>7.9</v>
      </c>
      <c r="H265" s="67">
        <v>32.700000000000003</v>
      </c>
      <c r="I265" s="68">
        <v>1.2</v>
      </c>
      <c r="J265" s="69" t="s">
        <v>128</v>
      </c>
      <c r="K265" s="4"/>
    </row>
    <row r="266" spans="1:11" x14ac:dyDescent="0.2">
      <c r="A266" s="12"/>
      <c r="B266" s="8" t="s">
        <v>18</v>
      </c>
      <c r="C266" s="3">
        <v>80</v>
      </c>
      <c r="D266" s="3">
        <v>100</v>
      </c>
      <c r="E266" s="14">
        <v>8</v>
      </c>
      <c r="F266" s="3">
        <v>0.8</v>
      </c>
      <c r="G266" s="3">
        <v>49.2</v>
      </c>
      <c r="H266" s="3">
        <v>235</v>
      </c>
      <c r="I266" s="3"/>
      <c r="J266" s="3" t="s">
        <v>19</v>
      </c>
      <c r="K266" s="4"/>
    </row>
    <row r="267" spans="1:11" x14ac:dyDescent="0.2">
      <c r="A267" s="12"/>
      <c r="B267" s="41" t="s">
        <v>25</v>
      </c>
      <c r="C267" s="31">
        <f t="shared" ref="C267:I267" si="50">SUM(C260:C266)</f>
        <v>885</v>
      </c>
      <c r="D267" s="31">
        <f t="shared" si="50"/>
        <v>1025</v>
      </c>
      <c r="E267" s="43">
        <f t="shared" si="50"/>
        <v>45.2</v>
      </c>
      <c r="F267" s="31">
        <f t="shared" si="50"/>
        <v>35.299999999999997</v>
      </c>
      <c r="G267" s="31">
        <f t="shared" si="50"/>
        <v>148.69999999999999</v>
      </c>
      <c r="H267" s="31">
        <f t="shared" si="50"/>
        <v>1054</v>
      </c>
      <c r="I267" s="31">
        <f t="shared" si="50"/>
        <v>17.48</v>
      </c>
      <c r="J267" s="31"/>
      <c r="K267" s="17">
        <f>75/H272*H267</f>
        <v>38.693098384728344</v>
      </c>
    </row>
    <row r="268" spans="1:11" ht="41.25" customHeight="1" x14ac:dyDescent="0.2">
      <c r="A268" s="12" t="s">
        <v>54</v>
      </c>
      <c r="B268" s="8" t="s">
        <v>61</v>
      </c>
      <c r="C268" s="10">
        <v>50</v>
      </c>
      <c r="D268" s="10">
        <v>50</v>
      </c>
      <c r="E268" s="10">
        <v>3.79</v>
      </c>
      <c r="F268" s="10">
        <v>5.14</v>
      </c>
      <c r="G268" s="10">
        <v>10.54</v>
      </c>
      <c r="H268" s="10">
        <v>136.80000000000001</v>
      </c>
      <c r="I268" s="10">
        <v>13.5</v>
      </c>
      <c r="J268" s="10">
        <v>406</v>
      </c>
      <c r="K268" s="4"/>
    </row>
    <row r="269" spans="1:11" x14ac:dyDescent="0.2">
      <c r="A269" s="12"/>
      <c r="B269" s="18" t="s">
        <v>141</v>
      </c>
      <c r="C269" s="10">
        <v>200</v>
      </c>
      <c r="D269" s="10">
        <v>200</v>
      </c>
      <c r="E269" s="10">
        <v>0.3</v>
      </c>
      <c r="F269" s="10">
        <v>0.1</v>
      </c>
      <c r="G269" s="10">
        <v>10.3</v>
      </c>
      <c r="H269" s="10">
        <v>42.8</v>
      </c>
      <c r="I269" s="10">
        <v>2.5</v>
      </c>
      <c r="J269" s="10" t="s">
        <v>142</v>
      </c>
      <c r="K269" s="4"/>
    </row>
    <row r="270" spans="1:11" x14ac:dyDescent="0.2">
      <c r="A270" s="12"/>
      <c r="B270" s="18" t="s">
        <v>211</v>
      </c>
      <c r="C270" s="3">
        <v>100</v>
      </c>
      <c r="D270" s="3">
        <v>100</v>
      </c>
      <c r="E270" s="3">
        <v>0.4</v>
      </c>
      <c r="F270" s="3">
        <v>0.4</v>
      </c>
      <c r="G270" s="3">
        <v>19.600000000000001</v>
      </c>
      <c r="H270" s="3">
        <v>10</v>
      </c>
      <c r="I270" s="3"/>
      <c r="J270" s="14" t="s">
        <v>19</v>
      </c>
      <c r="K270" s="4"/>
    </row>
    <row r="271" spans="1:11" x14ac:dyDescent="0.2">
      <c r="A271" s="12"/>
      <c r="B271" s="41" t="s">
        <v>27</v>
      </c>
      <c r="C271" s="31">
        <f t="shared" ref="C271:H271" si="51">SUM(C268:C270)</f>
        <v>350</v>
      </c>
      <c r="D271" s="31">
        <f t="shared" si="51"/>
        <v>350</v>
      </c>
      <c r="E271" s="31">
        <f t="shared" si="51"/>
        <v>4.49</v>
      </c>
      <c r="F271" s="31">
        <f t="shared" si="51"/>
        <v>5.64</v>
      </c>
      <c r="G271" s="31">
        <f t="shared" si="51"/>
        <v>40.44</v>
      </c>
      <c r="H271" s="31">
        <f t="shared" si="51"/>
        <v>189.60000000000002</v>
      </c>
      <c r="I271" s="31"/>
      <c r="J271" s="31"/>
      <c r="K271" s="17">
        <f>75/H272*H271</f>
        <v>6.9603524229074898</v>
      </c>
    </row>
    <row r="272" spans="1:11" x14ac:dyDescent="0.2">
      <c r="A272" s="12"/>
      <c r="B272" s="44" t="s">
        <v>100</v>
      </c>
      <c r="C272" s="52">
        <f>(SUM(C259,C267,C271))</f>
        <v>1710</v>
      </c>
      <c r="D272" s="52">
        <f>(SUM(D259,D267,D271))</f>
        <v>1900</v>
      </c>
      <c r="E272" s="34">
        <f>E259+E267+E271</f>
        <v>72.349999999999994</v>
      </c>
      <c r="F272" s="34">
        <f t="shared" ref="F272:I272" si="52">F259+F267+F271</f>
        <v>69.759999999999991</v>
      </c>
      <c r="G272" s="34">
        <f t="shared" si="52"/>
        <v>302.52999999999997</v>
      </c>
      <c r="H272" s="34">
        <f t="shared" si="52"/>
        <v>2043</v>
      </c>
      <c r="I272" s="34">
        <f t="shared" si="52"/>
        <v>18.920000000000002</v>
      </c>
      <c r="J272" s="33"/>
      <c r="K272" s="35"/>
    </row>
    <row r="273" spans="1:11" x14ac:dyDescent="0.2">
      <c r="A273" s="12"/>
      <c r="B273" s="44" t="s">
        <v>29</v>
      </c>
      <c r="C273" s="33"/>
      <c r="D273" s="33"/>
      <c r="E273" s="33">
        <v>1</v>
      </c>
      <c r="F273" s="33">
        <v>1</v>
      </c>
      <c r="G273" s="33">
        <v>4</v>
      </c>
      <c r="H273" s="33"/>
      <c r="I273" s="33"/>
      <c r="J273" s="33"/>
      <c r="K273" s="35"/>
    </row>
    <row r="274" spans="1:11" x14ac:dyDescent="0.2">
      <c r="A274" s="12"/>
      <c r="B274" s="78" t="s">
        <v>86</v>
      </c>
      <c r="C274" s="77">
        <f>(SUM(C27,C46,C66,C85,C102,C122,C138,C157,C174,C192,C214,C233,263,C272))</f>
        <v>21961</v>
      </c>
      <c r="D274" s="77">
        <f>(SUM(D27,D46,D66,D85,D102,D122,D138,D157,D174,D192,D214,D233,263,D272))</f>
        <v>24591</v>
      </c>
      <c r="E274" s="74">
        <f>E27+E46+E66+E85+E102+E122+E138+E157+E174+E192+E214+E233+E251+E272</f>
        <v>984.86</v>
      </c>
      <c r="F274" s="74">
        <f>F27+F46+F66+F85+F102+F122+F138+F157+F174+F192+F214+F233+F251+F272</f>
        <v>807.9899999999999</v>
      </c>
      <c r="G274" s="74">
        <f>G27+G46+G66+G85+G102+G122+G138+G157+G174+G192+G214+G233+G251+G272</f>
        <v>4282.9199999999992</v>
      </c>
      <c r="H274" s="74">
        <f>H27+H46+H66+H85+H102+H122+H138+H157+H174+H192+H214+H233+H251+H272</f>
        <v>26633.230000000003</v>
      </c>
      <c r="I274" s="74">
        <f>I27+I46+I66+I85+I102+I122+I138+I157+I174+I192+I214+I233+I251+I272</f>
        <v>371.25000000000011</v>
      </c>
      <c r="J274" s="75"/>
      <c r="K274" s="76"/>
    </row>
    <row r="275" spans="1:11" ht="63.75" x14ac:dyDescent="0.2">
      <c r="A275" s="12"/>
      <c r="B275" s="79" t="s">
        <v>87</v>
      </c>
      <c r="C275" s="75"/>
      <c r="D275" s="75"/>
      <c r="E275" s="80">
        <f>E274/14</f>
        <v>70.347142857142856</v>
      </c>
      <c r="F275" s="80">
        <f t="shared" ref="F275:I275" si="53">F274/14</f>
        <v>57.71357142857142</v>
      </c>
      <c r="G275" s="80">
        <f t="shared" si="53"/>
        <v>305.92285714285708</v>
      </c>
      <c r="H275" s="80">
        <f t="shared" si="53"/>
        <v>1902.3735714285717</v>
      </c>
      <c r="I275" s="80">
        <f t="shared" si="53"/>
        <v>26.517857142857149</v>
      </c>
      <c r="J275" s="75"/>
      <c r="K275" s="76"/>
    </row>
    <row r="276" spans="1:11" ht="13.5" thickBot="1" x14ac:dyDescent="0.25">
      <c r="A276" s="61"/>
      <c r="B276" s="81" t="s">
        <v>88</v>
      </c>
      <c r="C276" s="82"/>
      <c r="D276" s="82"/>
      <c r="E276" s="82">
        <v>1</v>
      </c>
      <c r="F276" s="82">
        <v>1</v>
      </c>
      <c r="G276" s="83">
        <v>4</v>
      </c>
      <c r="H276" s="82"/>
      <c r="I276" s="82"/>
      <c r="J276" s="82"/>
      <c r="K276" s="84"/>
    </row>
    <row r="277" spans="1:11" ht="13.5" thickTop="1" x14ac:dyDescent="0.2">
      <c r="A277" s="86" t="s">
        <v>186</v>
      </c>
      <c r="B277" s="87"/>
      <c r="C277" s="87"/>
      <c r="D277" s="87"/>
      <c r="E277" s="87"/>
      <c r="F277" s="87"/>
      <c r="G277" s="87"/>
      <c r="H277" s="88"/>
    </row>
  </sheetData>
  <mergeCells count="12">
    <mergeCell ref="A277:H277"/>
    <mergeCell ref="H1:K2"/>
    <mergeCell ref="K4:K6"/>
    <mergeCell ref="A3:K3"/>
    <mergeCell ref="A4:A6"/>
    <mergeCell ref="B4:B6"/>
    <mergeCell ref="C4:C6"/>
    <mergeCell ref="D4:D6"/>
    <mergeCell ref="E4:G6"/>
    <mergeCell ref="H4:H6"/>
    <mergeCell ref="I4:I6"/>
    <mergeCell ref="J4:J6"/>
  </mergeCells>
  <pageMargins left="0.25" right="0.25" top="0.75" bottom="0.75" header="0.3" footer="0.3"/>
  <pageSetup paperSize="9" scale="86" fitToHeight="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2025-05-29T10:41:35Z</dcterms:modified>
</cp:coreProperties>
</file>